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75" windowHeight="4725" firstSheet="1" activeTab="3"/>
  </bookViews>
  <sheets>
    <sheet name="0000" sheetId="1" state="veryHidden" r:id="rId1"/>
    <sheet name="Income Statement" sheetId="2" r:id="rId2"/>
    <sheet name="Balance Sheet" sheetId="3" r:id="rId3"/>
    <sheet name="Notes" sheetId="4" r:id="rId4"/>
  </sheets>
  <definedNames>
    <definedName name="_xlnm.Print_Area" localSheetId="2">'Balance Sheet'!$A$1:$K$78</definedName>
    <definedName name="_xlnm.Print_Area" localSheetId="1">'Income Statement'!$A$1:$L$87</definedName>
    <definedName name="_xlnm.Print_Titles" localSheetId="2">'Balance Sheet'!$10:$15</definedName>
    <definedName name="_xlnm.Print_Titles" localSheetId="1">'Income Statement'!$10:$15</definedName>
  </definedNames>
  <calcPr fullCalcOnLoad="1"/>
</workbook>
</file>

<file path=xl/sharedStrings.xml><?xml version="1.0" encoding="utf-8"?>
<sst xmlns="http://schemas.openxmlformats.org/spreadsheetml/2006/main" count="279" uniqueCount="228">
  <si>
    <t>QUARTERLY REPORT</t>
  </si>
  <si>
    <t>The figures have not been audited.</t>
  </si>
  <si>
    <t>CONSOLIDATED INCOME STATEMENT</t>
  </si>
  <si>
    <t>Current</t>
  </si>
  <si>
    <t>Preceding Year</t>
  </si>
  <si>
    <t>Corresponding</t>
  </si>
  <si>
    <t>Quarter</t>
  </si>
  <si>
    <t>Year</t>
  </si>
  <si>
    <t>(RM '000)</t>
  </si>
  <si>
    <t>(a)</t>
  </si>
  <si>
    <t>(b)</t>
  </si>
  <si>
    <t>Investment income</t>
  </si>
  <si>
    <t>(c)</t>
  </si>
  <si>
    <t>Other income including Interest income</t>
  </si>
  <si>
    <t>(d)</t>
  </si>
  <si>
    <t>Exceptional item</t>
  </si>
  <si>
    <t>(e)</t>
  </si>
  <si>
    <t>(f)</t>
  </si>
  <si>
    <t>(g)</t>
  </si>
  <si>
    <t>(h)</t>
  </si>
  <si>
    <t>Taxation</t>
  </si>
  <si>
    <t>(i)</t>
  </si>
  <si>
    <t xml:space="preserve">       minority interests</t>
  </si>
  <si>
    <t>(j)</t>
  </si>
  <si>
    <t>(k)</t>
  </si>
  <si>
    <t xml:space="preserve">        of the company</t>
  </si>
  <si>
    <t>(l)</t>
  </si>
  <si>
    <t>any provision for preference dividends, if any:-</t>
  </si>
  <si>
    <t>As At End</t>
  </si>
  <si>
    <t>Of Current</t>
  </si>
  <si>
    <t>As At Preceding</t>
  </si>
  <si>
    <t>Financial</t>
  </si>
  <si>
    <t>Year End</t>
  </si>
  <si>
    <t>CONSOLIDATED BALANCE SHEET</t>
  </si>
  <si>
    <t>Investment in Associated Companies</t>
  </si>
  <si>
    <t>Long Term Investment</t>
  </si>
  <si>
    <t>Intangible Assets</t>
  </si>
  <si>
    <t>Current Assets</t>
  </si>
  <si>
    <t xml:space="preserve">    Short Term Investments</t>
  </si>
  <si>
    <t xml:space="preserve">    Cash</t>
  </si>
  <si>
    <t>Current Liabilities</t>
  </si>
  <si>
    <t xml:space="preserve">    Short Term Borrowings</t>
  </si>
  <si>
    <t>Shareholders' Funds</t>
  </si>
  <si>
    <t xml:space="preserve">    Share Premium</t>
  </si>
  <si>
    <t xml:space="preserve">    Revaluation Reserve</t>
  </si>
  <si>
    <t xml:space="preserve">    Capital Reserve</t>
  </si>
  <si>
    <t xml:space="preserve">  Share Capital</t>
  </si>
  <si>
    <t xml:space="preserve">  Reserves</t>
  </si>
  <si>
    <t xml:space="preserve">    Statutory Reserve</t>
  </si>
  <si>
    <t xml:space="preserve">    Retained Profit</t>
  </si>
  <si>
    <t xml:space="preserve">    Others</t>
  </si>
  <si>
    <t>Long Term Borrowings</t>
  </si>
  <si>
    <t>Other Long Term Liabilities</t>
  </si>
  <si>
    <t>Net Tangible Assets Per Share (RM)</t>
  </si>
  <si>
    <t>Accounting Policies</t>
  </si>
  <si>
    <t>All significant accounting policies and methods of computation are consistent with those applied in the previous year.</t>
  </si>
  <si>
    <t>Exceptional Item</t>
  </si>
  <si>
    <t>Extraordinary Item</t>
  </si>
  <si>
    <t>There was no extraordinary item for the financial period under review.</t>
  </si>
  <si>
    <t>Particulars of Purchase or Disposal of Quoted Securities</t>
  </si>
  <si>
    <t>There were no transactions in quoted securities for the financial period under review.</t>
  </si>
  <si>
    <t>There were no changes in the composition of the Group during the period under review.</t>
  </si>
  <si>
    <t>Status of Corporate Proposals</t>
  </si>
  <si>
    <t>Seasonal or Cyclical Factors</t>
  </si>
  <si>
    <t>The quarterly results have not been materially influenced by seasonal or cyclical factors.</t>
  </si>
  <si>
    <t>Changes in Share Capital</t>
  </si>
  <si>
    <t>There were no changes in the Share Capital for the period under review.</t>
  </si>
  <si>
    <t>Group Borrowings and Debt Securities</t>
  </si>
  <si>
    <t>RM ('000)</t>
  </si>
  <si>
    <t>Off Balance Sheet Financial Instruments</t>
  </si>
  <si>
    <t>There were no Off Balance Sheet Financial Instruments for the financial period under review.</t>
  </si>
  <si>
    <t>Material Litigation</t>
  </si>
  <si>
    <t>Save as disclosed below, UCI and its subsidiary company are not in any material litigation, either as plaintiff or</t>
  </si>
  <si>
    <t>its subsidiary company or of any fact likely to give rise to any proceedings which might materially and adversely affect</t>
  </si>
  <si>
    <t>Segmental Reporting</t>
  </si>
  <si>
    <t>No segment analysis has been prepared in view of the similarity of the manufacturing operations with the Group.</t>
  </si>
  <si>
    <t>Material Changes in the Profit Before Taxation for the Quarter Reported on as Compared with the Preceding Quarter</t>
  </si>
  <si>
    <t>Review of Performance of Company and its Principal Subsidiaries</t>
  </si>
  <si>
    <t>Current Year Prospects</t>
  </si>
  <si>
    <t>Explanatory Notes for Any (Applicable to the Final Quarter)</t>
  </si>
  <si>
    <t>Variance of actual profit from forecast profit (Where the variance exceed 10%)</t>
  </si>
  <si>
    <t>Not Applicable</t>
  </si>
  <si>
    <t>Dividend</t>
  </si>
  <si>
    <t>No dividend has been declared.</t>
  </si>
  <si>
    <t>Changes in The Composition of The Group</t>
  </si>
  <si>
    <t>Contingent Liability</t>
  </si>
  <si>
    <t>There were no contingent liabilities for the period under review.</t>
  </si>
  <si>
    <t>defendant, and the Directors of UCI have no knowledge of any proceedings, pending or threatened, against UCI and/or</t>
  </si>
  <si>
    <t>Shortfall in the profit guarantee.</t>
  </si>
  <si>
    <t xml:space="preserve">    Provision For Taxation</t>
  </si>
  <si>
    <t>Revenue</t>
  </si>
  <si>
    <t xml:space="preserve">    Inventories</t>
  </si>
  <si>
    <t xml:space="preserve">    Total Borrowings</t>
  </si>
  <si>
    <t xml:space="preserve">debts of RM111,875.66 together with interest at 8% per annum from the date of debt outstanding to settlement and </t>
  </si>
  <si>
    <t>To Date</t>
  </si>
  <si>
    <t>Period</t>
  </si>
  <si>
    <t>Profit / (Loss) before finance cost, depreciation</t>
  </si>
  <si>
    <t>and amortisation, exceptional items, income tax,</t>
  </si>
  <si>
    <t>minority interest and extraordinary items</t>
  </si>
  <si>
    <t>Finance Cost</t>
  </si>
  <si>
    <t>Depreciation and amortisation</t>
  </si>
  <si>
    <t>Profit / (Loss) before income tax, minority interest</t>
  </si>
  <si>
    <t>and extraordinary items</t>
  </si>
  <si>
    <t>Share of profits and losses of associated companies</t>
  </si>
  <si>
    <t>Profit / (Loss) before income tax, minority interests</t>
  </si>
  <si>
    <t>Income Tax</t>
  </si>
  <si>
    <t>Pre-acquisition profit / (loss), if applicable</t>
  </si>
  <si>
    <t>Net profit / (loss) from ordinary activities attributable</t>
  </si>
  <si>
    <t>to members of the company</t>
  </si>
  <si>
    <t>(m)</t>
  </si>
  <si>
    <t>Net profit / (loss) attributable to members of the</t>
  </si>
  <si>
    <t>company</t>
  </si>
  <si>
    <t>Earning per share based on 2(m) above after deducting</t>
  </si>
  <si>
    <t>Property, Plant and Equipment</t>
  </si>
  <si>
    <t>Investment Property</t>
  </si>
  <si>
    <t>Goodwill on Consolidation</t>
  </si>
  <si>
    <t xml:space="preserve">    Trade Receivables</t>
  </si>
  <si>
    <t xml:space="preserve">    Trade Payables</t>
  </si>
  <si>
    <t xml:space="preserve">    Other Payables</t>
  </si>
  <si>
    <t xml:space="preserve">    Proposed Dividend</t>
  </si>
  <si>
    <t>Net Current Assets or Current Liabilities</t>
  </si>
  <si>
    <t xml:space="preserve">    Others </t>
  </si>
  <si>
    <t>Minority Interests</t>
  </si>
  <si>
    <t>Deferred Taxation</t>
  </si>
  <si>
    <t>Dividend per share (sen)</t>
  </si>
  <si>
    <t>Dividend description</t>
  </si>
  <si>
    <t>and extraordinary items after share of profits and</t>
  </si>
  <si>
    <t>losses of associated companies</t>
  </si>
  <si>
    <t>(i)   Profit / (Loss) after income tax before deducting</t>
  </si>
  <si>
    <t>(ii)  Less minority interests</t>
  </si>
  <si>
    <t>(i)   Extraordinary items</t>
  </si>
  <si>
    <t>(ii)  Minority interests</t>
  </si>
  <si>
    <t>(iii) Extraordinary items attributable to members</t>
  </si>
  <si>
    <t>(i)   Basic (based on 18,500,000 ordinary shares) (sen)</t>
  </si>
  <si>
    <t>(ii)  Fully diluted (based on ordinary shares) (sen)</t>
  </si>
  <si>
    <t xml:space="preserve">A Demand Letter was sent on 14 August 2001 to Sungei Wang Properties Sdn Bhd ( SWP )  for the recovery of </t>
  </si>
  <si>
    <t>of RM35,300,000-00 due to UCI from  SWP as a result of the termination of the Sale &amp;  Purchase and</t>
  </si>
  <si>
    <t>Supplemental Sale &amp; Purchase Agreement entered into for the acquisition of the entire paid up capital</t>
  </si>
  <si>
    <t>6b</t>
  </si>
  <si>
    <t>6a</t>
  </si>
  <si>
    <t>Profits on Sales of Unquoted Investments and/or Properties</t>
  </si>
  <si>
    <t>There is no disposal of unquoted investment or properties for the financial period under review.</t>
  </si>
  <si>
    <t>There were no sale of quoted securities for the financial period under review.</t>
  </si>
  <si>
    <t>Profits on Sale of Quoted Securities</t>
  </si>
  <si>
    <t>Material Events Subsequent to The End of Period</t>
  </si>
  <si>
    <t>Other Long Term Assets</t>
  </si>
  <si>
    <t>On 21 June 2001, UCI had announced that it was an affected issuer under Practice Note 4 (PN 4/2001) of the</t>
  </si>
  <si>
    <t>A claim against Winza B. V. for debts of USD41,610.03 for products sold in May 2000.</t>
  </si>
  <si>
    <t>A claim from SA Architects Sdn Bhd amounting to RM116,943.75 for professional fee for the propose</t>
  </si>
  <si>
    <t>Group operations have been affected by the economic slow down in the country and global markets. UCI Group</t>
  </si>
  <si>
    <t xml:space="preserve">        Drawndown on 23 January 1997</t>
  </si>
  <si>
    <t xml:space="preserve">        Interest </t>
  </si>
  <si>
    <t>31/12/2001</t>
  </si>
  <si>
    <t>costs. Bankruptcy Notice had been served on the debtor on 5 February 2002.</t>
  </si>
  <si>
    <t xml:space="preserve"> </t>
  </si>
  <si>
    <t>Judgment was obtained on 17 November 1998 against Tan Wooi Lim (trading as Syarikat Perniagaan Weitat) for</t>
  </si>
  <si>
    <t>development of UCI's Seberang Jaya land. UCI has initiated its defense of this claim and also seeking</t>
  </si>
  <si>
    <t>(AUDITED)</t>
  </si>
  <si>
    <t xml:space="preserve">the position or business of UCI and/or its subsidiary company. </t>
  </si>
  <si>
    <t>There was no execptional item for the financial period under review.</t>
  </si>
  <si>
    <t>Secured</t>
  </si>
  <si>
    <t>SECURED</t>
  </si>
  <si>
    <t>UNSECURED</t>
  </si>
  <si>
    <t xml:space="preserve">    Term Loan (Bank Industri &amp; Teknologi)</t>
  </si>
  <si>
    <t xml:space="preserve">    Revolving Loan (Bank Industri &amp; Teknologi)</t>
  </si>
  <si>
    <t xml:space="preserve">    Syndicated Term Loan (Affin Merchant Bank)</t>
  </si>
  <si>
    <t xml:space="preserve">    Revolving Credit (UOB)</t>
  </si>
  <si>
    <t xml:space="preserve">    Term Loan (RHB)</t>
  </si>
  <si>
    <t xml:space="preserve">    Bank Overdraft (UOB)</t>
  </si>
  <si>
    <t>Unsecured</t>
  </si>
  <si>
    <t>NOTE :-</t>
  </si>
  <si>
    <t>of 1st fixed charge on the machinery and equipment of UCIB financed by the bank and a debenture by way of fixed and floating charge over</t>
  </si>
  <si>
    <t>the present and future assets of the Company.</t>
  </si>
  <si>
    <t>The Syndicated Term Loan facility granted by Affin Merchant Bank Berhad (AMBB) were secured on a debenture by way of 1st charge over all</t>
  </si>
  <si>
    <t>the Company's present and future assets of the Company.</t>
  </si>
  <si>
    <t>shares and/or assets of PNKP and KUB group of companies. Alliance had also on behalf of UCI made an</t>
  </si>
  <si>
    <t xml:space="preserve">application to the Kuala Lumpur Stock Exchange ( KLSE ) on 29 April, 2002 for a further extension of time to </t>
  </si>
  <si>
    <t xml:space="preserve">of Hongkew Holdings ( M ) Sdn. Bhd. The extracted Writ of Summon was served on SWP on 25 February 2002. </t>
  </si>
  <si>
    <t>SWP had on 13 March 2002 filed its defence on the Writ of Summons and aslo a counterclaim of RM 45,000,000.</t>
  </si>
  <si>
    <t>the preceding year corresponding quarter. The Group loss for the quarter before taxation</t>
  </si>
  <si>
    <t>The Term Loan and Revolving Loan facility granted by Bank Industri &amp; Teknologi Malaysia Berhad (BITMB) were secured on a debenture by way</t>
  </si>
  <si>
    <t>The Company had on 3 May 2002 announced the loan default for the Term Loan and Revolving Credit granted by BITMB totalling RM2.55 million</t>
  </si>
  <si>
    <t>and also the Term Loan outstanding of RM3.98 million due to RHB Bank Berhad.</t>
  </si>
  <si>
    <t xml:space="preserve">UCI was served with a Third Party Notice and Writ of Summons on 14 January 2002 by  the defendant, </t>
  </si>
  <si>
    <t xml:space="preserve">Mr. Eng Poh Hong @ Wong Choon Ming in relation to a claim by United Overseas Bank ( Malaysia ) Berhad against himself </t>
  </si>
  <si>
    <t xml:space="preserve">of the sum of RM 2,011,054.46 for settlement of outstanding overdraft and revolving credit facilities. </t>
  </si>
  <si>
    <t>The defendant of this matter is being sued in his capacity as the guarantor for the said facilities taken by UCI.</t>
  </si>
  <si>
    <t xml:space="preserve">The case has been mentioned on 21 May 2002 in court and the court has dismissed on the same date the application by </t>
  </si>
  <si>
    <t xml:space="preserve"> Mr. Eng Poh Hong to strike out the case brought against hin by the bank. UCI will proceed with its defence </t>
  </si>
  <si>
    <t>under the Third Party Notice.</t>
  </si>
  <si>
    <t>30/06/2002</t>
  </si>
  <si>
    <t>30/06/2001</t>
  </si>
  <si>
    <t>Quarterly report on consolidated results for the 2nd quarter ended 30 June 2002.</t>
  </si>
  <si>
    <t>NOTE TO CONSOLIDATED BALANCE SHEET AS AT 30 JUNE 2002</t>
  </si>
  <si>
    <t>INDIVIDUAL PERIOD</t>
  </si>
  <si>
    <t>CUMULATIVE PERIOD</t>
  </si>
  <si>
    <t>Total Group Borrowings as at 30 June 2002 are as follows :-</t>
  </si>
  <si>
    <t>30 June, 2002 to announce the composite scheme for its restructuring exercise. The approval from the KLSE was</t>
  </si>
  <si>
    <t>an agreement with the plaintiff to settle the case out of court. Further mentioned has fixed on 4 September 2002.</t>
  </si>
  <si>
    <t>UCI had filed its reply and the defence on the counterclaim on 8 April 2002.</t>
  </si>
  <si>
    <t>In this quarter, the Group recorded a revenue of RM 3.98 million, RM 0.4 million less as compared to</t>
  </si>
  <si>
    <t>UCI's solicitor had indicated that the court had handed down the verdict on the 4 September 2002 against UCI.</t>
  </si>
  <si>
    <t xml:space="preserve">of subsidiary companies and/or assets of KUB and the entire equity interest in KTI and its subsidiaries to be determined. </t>
  </si>
  <si>
    <t xml:space="preserve">The MOA which was valid for 60 days lapsed on 29 April 2002 when the parties could not agree to the assets/subsidiaries </t>
  </si>
  <si>
    <t>to be injected into UCI. On 13 May 2002, UCI had entered into a Heads of Agreements ( HOA ) with Perbadanan Kemajuan</t>
  </si>
  <si>
    <t xml:space="preserve">Kuala Lumpur Stock Exchange (KLSE ) Listing Requirements. It had appointed Alliance Merchant Bank Berhad ( Alliance ) </t>
  </si>
  <si>
    <t xml:space="preserve">to formulate a restructuring  plan to regularise its financial position of the UCI Group and place the Group on </t>
  </si>
  <si>
    <t>a stronger financial footing. On 28 February 2002, UCI entered into a Memorandum of Agreement ( MOA ) with KUB Malaysia</t>
  </si>
  <si>
    <t>Berhad ( KUB ) and KTI Sdn. Bhd.( KTI )  for the purpose of entering into negotiation for the proposed acquisition</t>
  </si>
  <si>
    <t xml:space="preserve">Negeri Perak ( PKNP ) and KUB to enable them to negotiate the sales and purchase of </t>
  </si>
  <si>
    <t>obtained on 17 June 2002. Further extension of time to 31 August 2002 was submitted to KLSE</t>
  </si>
  <si>
    <t xml:space="preserve">make the Requisite Announcement pursuant to paragraph 5.1 of PN 4/2001 which was due on 30 June 2002, the trading </t>
  </si>
  <si>
    <t>since filed a Memorandum of Appearance on behalf of UCI on 20 August 2002.</t>
  </si>
  <si>
    <t xml:space="preserve">RHB Bank Berhad has on 4 July 2002 filed a Writ of Summons against UCI for the recovery of term loan extended to UCI. UCI's solicitor has </t>
  </si>
  <si>
    <t xml:space="preserve"> was RM 1.48 million, this represents a decrease of RM 0.33 million compared to the preceding quarter.</t>
  </si>
  <si>
    <t xml:space="preserve">margins of the products manufactured and marketed by the Group. There was a slight increase in turnover for the 2nd quarter </t>
  </si>
  <si>
    <t>has undertaken various measures to reduce its operating costs. The Board  does not foresee</t>
  </si>
  <si>
    <t>UCI's application to enter the summary judgement for the recovery of RM 35,300,000 is now fixed for hearing on the 15 November 2002.</t>
  </si>
  <si>
    <t>improvement in the operating results for the next two quarters.</t>
  </si>
  <si>
    <t>No Tax provision was made for the quarter for the Company and the group.</t>
  </si>
  <si>
    <t xml:space="preserve">on 24 June 2002. The application was rejected by KLSE on 23 July 2002. As UCI was unable to </t>
  </si>
  <si>
    <t>of UCI's securities was suspended effective from 31 July 2002 until further notice.UCI will at the appropriate time</t>
  </si>
  <si>
    <t>UCI is awaiting for further advice from the lawyer.</t>
  </si>
  <si>
    <t xml:space="preserve">The Company and the Group were operating in a tight cashflow position and in a very competitive market which severely affected the </t>
  </si>
  <si>
    <t xml:space="preserve">compared with in the first quarter. The high financial cost of the total Group borrowings continued to have a significant </t>
  </si>
  <si>
    <t>impact on the profitability of the  Company and the Group.</t>
  </si>
  <si>
    <t>There is no material events subsequent to the period under review other than what is disclosed in note 8.</t>
  </si>
  <si>
    <t>make the required announcement on its restructuring plan.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</si>
</sst>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RM&quot;#,##0;\-&quot;RM&quot;#,##0"/>
    <numFmt numFmtId="171" formatCode="&quot;RM&quot;#,##0;[Red]\-&quot;RM&quot;#,##0"/>
    <numFmt numFmtId="172" formatCode="&quot;RM&quot;#,##0.00;\-&quot;RM&quot;#,##0.00"/>
    <numFmt numFmtId="173" formatCode="&quot;RM&quot;#,##0.00;[Red]\-&quot;RM&quot;#,##0.00"/>
    <numFmt numFmtId="174" formatCode="_-&quot;RM&quot;* #,##0_-;\-&quot;RM&quot;* #,##0_-;_-&quot;RM&quot;* &quot;-&quot;_-;_-@_-"/>
    <numFmt numFmtId="175" formatCode="_-* #,##0_-;\-* #,##0_-;_-* &quot;-&quot;_-;_-@_-"/>
    <numFmt numFmtId="176" formatCode="_-&quot;RM&quot;* #,##0.00_-;\-&quot;RM&quot;* #,##0.00_-;_-&quot;RM&quot;* &quot;-&quot;??_-;_-@_-"/>
    <numFmt numFmtId="177" formatCode="_-* #,##0.00_-;\-* #,##0.00_-;_-* &quot;-&quot;??_-;_-@_-"/>
    <numFmt numFmtId="178" formatCode="_(* #,##0_);_(* \(#,##0\);_(* &quot;-&quot;??_);_(@_)"/>
    <numFmt numFmtId="179" formatCode="0.00_)"/>
  </numFmts>
  <fonts count="14">
    <font>
      <sz val="10"/>
      <name val="Arial"/>
      <family val="0"/>
    </font>
    <font>
      <sz val="8"/>
      <name val="Arial"/>
      <family val="2"/>
    </font>
    <font>
      <b/>
      <i/>
      <sz val="16"/>
      <name val="Helv"/>
      <family val="0"/>
    </font>
    <font>
      <b/>
      <u val="single"/>
      <sz val="8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0"/>
      <color indexed="10"/>
      <name val="Arial"/>
      <family val="0"/>
    </font>
    <font>
      <sz val="8"/>
      <color indexed="12"/>
      <name val="Times New Roman"/>
      <family val="1"/>
    </font>
    <font>
      <b/>
      <i/>
      <u val="single"/>
      <sz val="8"/>
      <name val="Times New Roman"/>
      <family val="1"/>
    </font>
    <font>
      <i/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38" fontId="1" fillId="2" borderId="0" applyNumberFormat="0" applyBorder="0" applyAlignment="0" applyProtection="0"/>
    <xf numFmtId="10" fontId="1" fillId="3" borderId="1" applyNumberFormat="0" applyBorder="0" applyAlignment="0" applyProtection="0"/>
    <xf numFmtId="179" fontId="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178" fontId="4" fillId="0" borderId="0" xfId="15" applyNumberFormat="1" applyFont="1" applyAlignment="1">
      <alignment/>
    </xf>
    <xf numFmtId="178" fontId="4" fillId="0" borderId="0" xfId="0" applyNumberFormat="1" applyFont="1" applyAlignment="1">
      <alignment/>
    </xf>
    <xf numFmtId="178" fontId="5" fillId="0" borderId="0" xfId="15" applyNumberFormat="1" applyFont="1" applyAlignment="1">
      <alignment horizontal="center"/>
    </xf>
    <xf numFmtId="178" fontId="5" fillId="0" borderId="0" xfId="0" applyNumberFormat="1" applyFont="1" applyAlignment="1">
      <alignment horizontal="center"/>
    </xf>
    <xf numFmtId="178" fontId="5" fillId="0" borderId="0" xfId="15" applyNumberFormat="1" applyFont="1" applyAlignment="1" quotePrefix="1">
      <alignment horizontal="center"/>
    </xf>
    <xf numFmtId="178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Alignment="1">
      <alignment/>
    </xf>
    <xf numFmtId="43" fontId="4" fillId="0" borderId="0" xfId="15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78" fontId="4" fillId="0" borderId="0" xfId="15" applyNumberFormat="1" applyFont="1" applyBorder="1" applyAlignment="1">
      <alignment/>
    </xf>
    <xf numFmtId="178" fontId="4" fillId="0" borderId="2" xfId="15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178" fontId="9" fillId="0" borderId="0" xfId="0" applyNumberFormat="1" applyFont="1" applyAlignment="1">
      <alignment/>
    </xf>
    <xf numFmtId="178" fontId="9" fillId="0" borderId="0" xfId="15" applyNumberFormat="1" applyFont="1" applyAlignment="1">
      <alignment/>
    </xf>
    <xf numFmtId="0" fontId="10" fillId="0" borderId="0" xfId="0" applyFont="1" applyAlignment="1">
      <alignment/>
    </xf>
    <xf numFmtId="178" fontId="4" fillId="0" borderId="0" xfId="15" applyNumberFormat="1" applyFont="1" applyAlignment="1">
      <alignment horizontal="center"/>
    </xf>
    <xf numFmtId="178" fontId="4" fillId="0" borderId="0" xfId="15" applyNumberFormat="1" applyFont="1" applyAlignment="1" quotePrefix="1">
      <alignment/>
    </xf>
    <xf numFmtId="178" fontId="4" fillId="0" borderId="3" xfId="15" applyNumberFormat="1" applyFont="1" applyBorder="1" applyAlignment="1">
      <alignment/>
    </xf>
    <xf numFmtId="0" fontId="6" fillId="0" borderId="0" xfId="0" applyFont="1" applyAlignment="1">
      <alignment/>
    </xf>
    <xf numFmtId="178" fontId="6" fillId="0" borderId="4" xfId="15" applyNumberFormat="1" applyFont="1" applyBorder="1" applyAlignment="1">
      <alignment/>
    </xf>
    <xf numFmtId="178" fontId="6" fillId="0" borderId="0" xfId="15" applyNumberFormat="1" applyFont="1" applyBorder="1" applyAlignment="1">
      <alignment/>
    </xf>
    <xf numFmtId="178" fontId="11" fillId="0" borderId="0" xfId="15" applyNumberFormat="1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8" fontId="4" fillId="0" borderId="0" xfId="15" applyNumberFormat="1" applyFont="1" applyBorder="1" applyAlignment="1" quotePrefix="1">
      <alignment/>
    </xf>
    <xf numFmtId="0" fontId="8" fillId="0" borderId="0" xfId="0" applyFont="1" applyAlignment="1">
      <alignment horizontal="left"/>
    </xf>
    <xf numFmtId="178" fontId="5" fillId="0" borderId="0" xfId="15" applyNumberFormat="1" applyFont="1" applyAlignment="1">
      <alignment horizontal="center"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Normal - Style1" xfId="21"/>
    <cellStyle name="Œ…‹æØ‚è [0.00]_laroux" xfId="22"/>
    <cellStyle name="Œ…‹æØ‚è_laroux" xfId="23"/>
    <cellStyle name="Percent" xfId="24"/>
    <cellStyle name="Percent [2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70" colorId="1" workbookViewId="0" topLeftCell="B26949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92"/>
  <sheetViews>
    <sheetView workbookViewId="0" topLeftCell="B23">
      <selection activeCell="C8" sqref="C8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140625" style="5" customWidth="1"/>
    <col min="6" max="6" width="2.421875" style="6" customWidth="1"/>
    <col min="7" max="7" width="12.140625" style="35" customWidth="1"/>
    <col min="8" max="8" width="2.421875" style="6" customWidth="1"/>
    <col min="9" max="9" width="12.140625" style="5" customWidth="1"/>
    <col min="10" max="10" width="2.421875" style="6" customWidth="1"/>
    <col min="11" max="11" width="12.140625" style="35" customWidth="1"/>
  </cols>
  <sheetData>
    <row r="2" ht="12.75">
      <c r="A2" s="1" t="s">
        <v>0</v>
      </c>
    </row>
    <row r="4" ht="12.75">
      <c r="A4" s="11" t="s">
        <v>192</v>
      </c>
    </row>
    <row r="5" ht="12.75">
      <c r="A5" s="11" t="s">
        <v>1</v>
      </c>
    </row>
    <row r="8" ht="12.75">
      <c r="A8" s="1" t="s">
        <v>2</v>
      </c>
    </row>
    <row r="10" spans="5:11" ht="12.75">
      <c r="E10" s="41" t="s">
        <v>194</v>
      </c>
      <c r="F10" s="41"/>
      <c r="G10" s="41"/>
      <c r="I10" s="41" t="s">
        <v>195</v>
      </c>
      <c r="J10" s="41"/>
      <c r="K10" s="41"/>
    </row>
    <row r="11" spans="5:11" ht="12.75">
      <c r="E11" s="7" t="s">
        <v>3</v>
      </c>
      <c r="F11" s="8"/>
      <c r="G11" s="7" t="s">
        <v>4</v>
      </c>
      <c r="I11" s="7" t="s">
        <v>3</v>
      </c>
      <c r="K11" s="7" t="s">
        <v>4</v>
      </c>
    </row>
    <row r="12" spans="5:11" ht="12.75">
      <c r="E12" s="7" t="s">
        <v>7</v>
      </c>
      <c r="F12" s="8"/>
      <c r="G12" s="7" t="s">
        <v>5</v>
      </c>
      <c r="I12" s="7" t="s">
        <v>7</v>
      </c>
      <c r="K12" s="7" t="s">
        <v>5</v>
      </c>
    </row>
    <row r="13" spans="5:11" ht="12.75">
      <c r="E13" s="7" t="s">
        <v>6</v>
      </c>
      <c r="F13" s="8"/>
      <c r="G13" s="7" t="s">
        <v>6</v>
      </c>
      <c r="I13" s="7" t="s">
        <v>94</v>
      </c>
      <c r="K13" s="7" t="s">
        <v>95</v>
      </c>
    </row>
    <row r="14" spans="5:11" ht="12.75">
      <c r="E14" s="9" t="s">
        <v>190</v>
      </c>
      <c r="F14" s="8"/>
      <c r="G14" s="9" t="s">
        <v>191</v>
      </c>
      <c r="I14" s="9" t="str">
        <f>E14</f>
        <v>30/06/2002</v>
      </c>
      <c r="K14" s="9" t="str">
        <f>G14</f>
        <v>30/06/2001</v>
      </c>
    </row>
    <row r="15" spans="5:11" ht="12.75">
      <c r="E15" s="10" t="s">
        <v>8</v>
      </c>
      <c r="G15" s="10" t="s">
        <v>8</v>
      </c>
      <c r="I15" s="10" t="s">
        <v>8</v>
      </c>
      <c r="K15" s="10" t="s">
        <v>8</v>
      </c>
    </row>
    <row r="16" spans="7:11" ht="12.75">
      <c r="G16" s="5"/>
      <c r="K16" s="5"/>
    </row>
    <row r="17" spans="1:11" ht="12.75">
      <c r="A17" s="12">
        <v>1</v>
      </c>
      <c r="B17" s="4" t="s">
        <v>9</v>
      </c>
      <c r="C17" s="3" t="s">
        <v>90</v>
      </c>
      <c r="E17" s="5">
        <v>3977</v>
      </c>
      <c r="F17" s="5"/>
      <c r="G17" s="5">
        <v>4386</v>
      </c>
      <c r="H17" s="5"/>
      <c r="I17" s="5">
        <v>7489</v>
      </c>
      <c r="J17" s="5"/>
      <c r="K17" s="5">
        <v>8492</v>
      </c>
    </row>
    <row r="18" spans="6:11" ht="12.75">
      <c r="F18" s="5"/>
      <c r="G18" s="5"/>
      <c r="H18" s="5"/>
      <c r="J18" s="5"/>
      <c r="K18" s="5"/>
    </row>
    <row r="19" spans="2:11" ht="12.75">
      <c r="B19" s="4" t="s">
        <v>10</v>
      </c>
      <c r="C19" s="3" t="s">
        <v>11</v>
      </c>
      <c r="E19" s="5">
        <v>0</v>
      </c>
      <c r="F19" s="5"/>
      <c r="G19" s="5">
        <v>0</v>
      </c>
      <c r="H19" s="5"/>
      <c r="I19" s="5">
        <v>0</v>
      </c>
      <c r="J19" s="5"/>
      <c r="K19" s="5">
        <v>0</v>
      </c>
    </row>
    <row r="20" spans="6:11" ht="12.75">
      <c r="F20" s="5"/>
      <c r="G20" s="5"/>
      <c r="H20" s="5"/>
      <c r="J20" s="5"/>
      <c r="K20" s="5"/>
    </row>
    <row r="21" spans="2:11" ht="12.75">
      <c r="B21" s="4" t="s">
        <v>12</v>
      </c>
      <c r="C21" s="3" t="s">
        <v>13</v>
      </c>
      <c r="E21" s="5">
        <v>33</v>
      </c>
      <c r="F21" s="5"/>
      <c r="G21" s="5">
        <v>60</v>
      </c>
      <c r="H21" s="5"/>
      <c r="I21" s="5">
        <v>97</v>
      </c>
      <c r="J21" s="5"/>
      <c r="K21" s="5">
        <v>124</v>
      </c>
    </row>
    <row r="22" spans="6:11" ht="12.75">
      <c r="F22" s="5"/>
      <c r="G22" s="5"/>
      <c r="H22" s="5"/>
      <c r="J22" s="5"/>
      <c r="K22" s="5"/>
    </row>
    <row r="23" spans="6:11" ht="12.75">
      <c r="F23" s="5"/>
      <c r="G23" s="5"/>
      <c r="H23" s="5"/>
      <c r="J23" s="5"/>
      <c r="K23" s="5"/>
    </row>
    <row r="24" spans="1:11" ht="12.75">
      <c r="A24" s="12">
        <v>2</v>
      </c>
      <c r="B24" s="4" t="s">
        <v>9</v>
      </c>
      <c r="C24" s="3" t="s">
        <v>96</v>
      </c>
      <c r="E24" s="5">
        <f>-1483-E28-E30</f>
        <v>-56</v>
      </c>
      <c r="F24" s="5"/>
      <c r="G24" s="5">
        <v>-388</v>
      </c>
      <c r="H24" s="5"/>
      <c r="I24" s="5">
        <f>-2815-I28-I30</f>
        <v>-208</v>
      </c>
      <c r="J24" s="5"/>
      <c r="K24" s="5">
        <v>-601</v>
      </c>
    </row>
    <row r="25" spans="3:11" ht="12.75">
      <c r="C25" s="3" t="s">
        <v>97</v>
      </c>
      <c r="F25" s="5"/>
      <c r="G25" s="5"/>
      <c r="H25" s="5"/>
      <c r="J25" s="5"/>
      <c r="K25" s="5"/>
    </row>
    <row r="26" spans="3:11" ht="12.75">
      <c r="C26" s="3" t="s">
        <v>98</v>
      </c>
      <c r="F26" s="5"/>
      <c r="G26" s="5"/>
      <c r="H26" s="5"/>
      <c r="J26" s="5"/>
      <c r="K26" s="5"/>
    </row>
    <row r="27" spans="6:11" ht="12.75">
      <c r="F27" s="5"/>
      <c r="G27" s="5"/>
      <c r="H27" s="5"/>
      <c r="J27" s="5"/>
      <c r="K27" s="5"/>
    </row>
    <row r="28" spans="2:11" ht="12.75">
      <c r="B28" s="4" t="s">
        <v>10</v>
      </c>
      <c r="C28" s="3" t="s">
        <v>99</v>
      </c>
      <c r="E28" s="5">
        <v>-1088</v>
      </c>
      <c r="F28" s="5"/>
      <c r="G28" s="5">
        <v>-1010</v>
      </c>
      <c r="H28" s="5"/>
      <c r="I28" s="5">
        <v>-1927</v>
      </c>
      <c r="J28" s="5"/>
      <c r="K28" s="5">
        <v>-2011</v>
      </c>
    </row>
    <row r="29" spans="6:11" ht="12.75">
      <c r="F29" s="5"/>
      <c r="G29" s="5"/>
      <c r="H29" s="5"/>
      <c r="J29" s="5"/>
      <c r="K29" s="5"/>
    </row>
    <row r="30" spans="2:11" ht="12.75">
      <c r="B30" s="4" t="s">
        <v>12</v>
      </c>
      <c r="C30" s="3" t="s">
        <v>100</v>
      </c>
      <c r="E30" s="5">
        <f>-318-21</f>
        <v>-339</v>
      </c>
      <c r="F30" s="5"/>
      <c r="G30" s="5">
        <v>-420</v>
      </c>
      <c r="H30" s="5"/>
      <c r="I30" s="5">
        <f>-43-637</f>
        <v>-680</v>
      </c>
      <c r="J30" s="5"/>
      <c r="K30" s="5">
        <v>-836</v>
      </c>
    </row>
    <row r="31" spans="6:11" ht="12.75">
      <c r="F31" s="5"/>
      <c r="G31" s="5"/>
      <c r="H31" s="5"/>
      <c r="J31" s="5"/>
      <c r="K31" s="5"/>
    </row>
    <row r="32" spans="2:11" ht="12.75">
      <c r="B32" s="4" t="s">
        <v>14</v>
      </c>
      <c r="C32" s="3" t="s">
        <v>15</v>
      </c>
      <c r="E32" s="5">
        <v>0</v>
      </c>
      <c r="F32" s="5"/>
      <c r="G32" s="5">
        <v>0</v>
      </c>
      <c r="H32" s="5"/>
      <c r="I32" s="5">
        <v>0</v>
      </c>
      <c r="J32" s="5"/>
      <c r="K32" s="5">
        <v>0</v>
      </c>
    </row>
    <row r="33" spans="6:11" ht="12.75">
      <c r="F33" s="5"/>
      <c r="G33" s="5"/>
      <c r="H33" s="5"/>
      <c r="J33" s="5"/>
      <c r="K33" s="5"/>
    </row>
    <row r="34" spans="1:11" s="13" customFormat="1" ht="12.75">
      <c r="A34" s="2"/>
      <c r="B34" s="4" t="s">
        <v>16</v>
      </c>
      <c r="C34" s="3" t="s">
        <v>101</v>
      </c>
      <c r="D34" s="3"/>
      <c r="E34" s="5">
        <f>SUM(E24:E32)</f>
        <v>-1483</v>
      </c>
      <c r="F34" s="5"/>
      <c r="G34" s="5">
        <f>SUM(G24:G32)</f>
        <v>-1818</v>
      </c>
      <c r="H34" s="5"/>
      <c r="I34" s="5">
        <f>SUM(I24:I32)</f>
        <v>-2815</v>
      </c>
      <c r="J34" s="5"/>
      <c r="K34" s="5">
        <f>SUM(K24:K32)</f>
        <v>-3448</v>
      </c>
    </row>
    <row r="35" spans="3:11" ht="12.75">
      <c r="C35" s="3" t="s">
        <v>102</v>
      </c>
      <c r="F35" s="5"/>
      <c r="G35" s="5"/>
      <c r="H35" s="5"/>
      <c r="J35" s="5"/>
      <c r="K35" s="5"/>
    </row>
    <row r="36" spans="6:11" ht="12.75">
      <c r="F36" s="5"/>
      <c r="G36" s="5"/>
      <c r="H36" s="5"/>
      <c r="J36" s="5"/>
      <c r="K36" s="5"/>
    </row>
    <row r="37" spans="2:11" ht="12.75">
      <c r="B37" s="4" t="s">
        <v>17</v>
      </c>
      <c r="C37" s="3" t="s">
        <v>103</v>
      </c>
      <c r="E37" s="5">
        <v>0</v>
      </c>
      <c r="F37" s="5"/>
      <c r="G37" s="5">
        <v>0</v>
      </c>
      <c r="H37" s="5"/>
      <c r="I37" s="5">
        <v>0</v>
      </c>
      <c r="J37" s="5"/>
      <c r="K37" s="5">
        <v>0</v>
      </c>
    </row>
    <row r="38" spans="6:11" ht="12.75">
      <c r="F38" s="5"/>
      <c r="G38" s="5"/>
      <c r="H38" s="5"/>
      <c r="J38" s="5"/>
      <c r="K38" s="5"/>
    </row>
    <row r="39" spans="2:11" ht="12.75">
      <c r="B39" s="4" t="s">
        <v>18</v>
      </c>
      <c r="C39" s="3" t="s">
        <v>104</v>
      </c>
      <c r="E39" s="5">
        <f>SUM(E34+E37)</f>
        <v>-1483</v>
      </c>
      <c r="F39" s="5"/>
      <c r="G39" s="5">
        <f>SUM(G34+G37)</f>
        <v>-1818</v>
      </c>
      <c r="H39" s="5"/>
      <c r="I39" s="5">
        <f>SUM(I34+I37)</f>
        <v>-2815</v>
      </c>
      <c r="J39" s="5"/>
      <c r="K39" s="5">
        <f>SUM(K34+K37)</f>
        <v>-3448</v>
      </c>
    </row>
    <row r="40" spans="3:11" ht="12.75">
      <c r="C40" s="3" t="s">
        <v>126</v>
      </c>
      <c r="F40" s="5"/>
      <c r="G40" s="5"/>
      <c r="H40" s="5"/>
      <c r="J40" s="5"/>
      <c r="K40" s="5"/>
    </row>
    <row r="41" spans="3:11" ht="12.75">
      <c r="C41" s="3" t="s">
        <v>127</v>
      </c>
      <c r="F41" s="5"/>
      <c r="G41" s="5"/>
      <c r="H41" s="5"/>
      <c r="J41" s="5"/>
      <c r="K41" s="5"/>
    </row>
    <row r="42" spans="1:11" s="17" customFormat="1" ht="12.75">
      <c r="A42" s="22"/>
      <c r="B42" s="18"/>
      <c r="C42" s="19"/>
      <c r="D42" s="19"/>
      <c r="E42" s="20"/>
      <c r="F42" s="20"/>
      <c r="G42" s="20"/>
      <c r="H42" s="20"/>
      <c r="I42" s="20"/>
      <c r="J42" s="20"/>
      <c r="K42" s="20"/>
    </row>
    <row r="43" spans="2:11" ht="12.75">
      <c r="B43" s="4" t="s">
        <v>19</v>
      </c>
      <c r="C43" s="3" t="s">
        <v>105</v>
      </c>
      <c r="E43" s="5">
        <v>0</v>
      </c>
      <c r="F43" s="5"/>
      <c r="G43" s="5">
        <v>1</v>
      </c>
      <c r="H43" s="5"/>
      <c r="I43" s="5">
        <v>0</v>
      </c>
      <c r="J43" s="5"/>
      <c r="K43" s="5">
        <v>-18</v>
      </c>
    </row>
    <row r="44" spans="6:11" ht="12.75">
      <c r="F44" s="5"/>
      <c r="G44" s="5"/>
      <c r="H44" s="5"/>
      <c r="J44" s="5"/>
      <c r="K44" s="5"/>
    </row>
    <row r="45" spans="2:11" ht="12.75">
      <c r="B45" s="4" t="s">
        <v>21</v>
      </c>
      <c r="C45" s="3" t="s">
        <v>128</v>
      </c>
      <c r="E45" s="5">
        <f>SUM(E39+E43)</f>
        <v>-1483</v>
      </c>
      <c r="F45" s="5"/>
      <c r="G45" s="5">
        <f>SUM(G39+G43)</f>
        <v>-1817</v>
      </c>
      <c r="H45" s="5"/>
      <c r="I45" s="5">
        <f>SUM(I39+I43)</f>
        <v>-2815</v>
      </c>
      <c r="J45" s="5"/>
      <c r="K45" s="5">
        <f>SUM(K39+K43)</f>
        <v>-3466</v>
      </c>
    </row>
    <row r="46" spans="3:11" ht="12.75">
      <c r="C46" s="3" t="s">
        <v>22</v>
      </c>
      <c r="F46" s="5"/>
      <c r="G46" s="5"/>
      <c r="H46" s="5"/>
      <c r="J46" s="5"/>
      <c r="K46" s="5"/>
    </row>
    <row r="47" spans="6:11" ht="12.75">
      <c r="F47" s="5"/>
      <c r="G47" s="5"/>
      <c r="H47" s="5"/>
      <c r="J47" s="5"/>
      <c r="K47" s="5"/>
    </row>
    <row r="48" spans="3:11" ht="12.75">
      <c r="C48" s="3" t="s">
        <v>129</v>
      </c>
      <c r="E48" s="5">
        <v>0</v>
      </c>
      <c r="F48" s="5"/>
      <c r="G48" s="5">
        <v>0</v>
      </c>
      <c r="H48" s="5"/>
      <c r="I48" s="5">
        <v>0</v>
      </c>
      <c r="J48" s="5"/>
      <c r="K48" s="5">
        <v>0</v>
      </c>
    </row>
    <row r="49" spans="6:11" ht="12.75">
      <c r="F49" s="5"/>
      <c r="G49" s="5"/>
      <c r="H49" s="5"/>
      <c r="J49" s="5"/>
      <c r="K49" s="5"/>
    </row>
    <row r="50" spans="2:11" ht="12.75">
      <c r="B50" s="4" t="s">
        <v>23</v>
      </c>
      <c r="C50" s="3" t="s">
        <v>106</v>
      </c>
      <c r="E50" s="5">
        <v>0</v>
      </c>
      <c r="F50" s="5"/>
      <c r="G50" s="5">
        <v>0</v>
      </c>
      <c r="H50" s="5"/>
      <c r="I50" s="5">
        <v>0</v>
      </c>
      <c r="J50" s="5"/>
      <c r="K50" s="5">
        <v>0</v>
      </c>
    </row>
    <row r="51" spans="6:11" ht="12.75">
      <c r="F51" s="5"/>
      <c r="G51" s="5"/>
      <c r="H51" s="5"/>
      <c r="J51" s="5"/>
      <c r="K51" s="5"/>
    </row>
    <row r="52" spans="2:11" ht="12.75">
      <c r="B52" s="4" t="s">
        <v>24</v>
      </c>
      <c r="C52" s="3" t="s">
        <v>107</v>
      </c>
      <c r="E52" s="5">
        <f>SUM(E45+E48+E50)</f>
        <v>-1483</v>
      </c>
      <c r="F52" s="5"/>
      <c r="G52" s="5">
        <f>SUM(G45+G48+G50)</f>
        <v>-1817</v>
      </c>
      <c r="H52" s="5"/>
      <c r="I52" s="5">
        <f>SUM(I45+I48+I50)</f>
        <v>-2815</v>
      </c>
      <c r="J52" s="5"/>
      <c r="K52" s="5">
        <f>SUM(K45+K48+K50)</f>
        <v>-3466</v>
      </c>
    </row>
    <row r="53" spans="3:11" ht="12.75">
      <c r="C53" s="3" t="s">
        <v>108</v>
      </c>
      <c r="F53" s="5"/>
      <c r="G53" s="5"/>
      <c r="H53" s="5"/>
      <c r="J53" s="5"/>
      <c r="K53" s="5"/>
    </row>
    <row r="54" spans="6:11" ht="12.75">
      <c r="F54" s="5"/>
      <c r="G54" s="5"/>
      <c r="H54" s="5"/>
      <c r="J54" s="5"/>
      <c r="K54" s="5"/>
    </row>
    <row r="55" spans="2:11" ht="12.75">
      <c r="B55" s="4" t="s">
        <v>26</v>
      </c>
      <c r="C55" s="3" t="s">
        <v>130</v>
      </c>
      <c r="E55" s="5">
        <v>0</v>
      </c>
      <c r="F55" s="5"/>
      <c r="G55" s="5">
        <v>0</v>
      </c>
      <c r="H55" s="5"/>
      <c r="I55" s="5">
        <v>0</v>
      </c>
      <c r="J55" s="5"/>
      <c r="K55" s="5">
        <v>0</v>
      </c>
    </row>
    <row r="56" spans="6:11" ht="12.75">
      <c r="F56" s="5"/>
      <c r="G56" s="5"/>
      <c r="H56" s="5"/>
      <c r="J56" s="5"/>
      <c r="K56" s="5"/>
    </row>
    <row r="57" spans="3:11" ht="12.75">
      <c r="C57" s="3" t="s">
        <v>131</v>
      </c>
      <c r="E57" s="5">
        <v>0</v>
      </c>
      <c r="F57" s="5"/>
      <c r="G57" s="5">
        <v>0</v>
      </c>
      <c r="H57" s="5"/>
      <c r="I57" s="5">
        <v>0</v>
      </c>
      <c r="J57" s="5"/>
      <c r="K57" s="5">
        <v>0</v>
      </c>
    </row>
    <row r="58" spans="6:11" ht="12.75">
      <c r="F58" s="5"/>
      <c r="G58" s="5"/>
      <c r="H58" s="5"/>
      <c r="J58" s="5"/>
      <c r="K58" s="5"/>
    </row>
    <row r="59" spans="3:11" ht="12.75">
      <c r="C59" s="3" t="s">
        <v>132</v>
      </c>
      <c r="E59" s="5">
        <v>0</v>
      </c>
      <c r="F59" s="5"/>
      <c r="G59" s="5">
        <v>0</v>
      </c>
      <c r="H59" s="5"/>
      <c r="I59" s="5">
        <v>0</v>
      </c>
      <c r="J59" s="5"/>
      <c r="K59" s="5">
        <v>0</v>
      </c>
    </row>
    <row r="60" spans="3:11" ht="12.75">
      <c r="C60" s="3" t="s">
        <v>25</v>
      </c>
      <c r="F60" s="5"/>
      <c r="G60" s="5"/>
      <c r="H60" s="5"/>
      <c r="J60" s="5"/>
      <c r="K60" s="5"/>
    </row>
    <row r="61" spans="6:11" ht="12.75">
      <c r="F61" s="5"/>
      <c r="G61" s="5"/>
      <c r="H61" s="5"/>
      <c r="J61" s="5"/>
      <c r="K61" s="5"/>
    </row>
    <row r="62" spans="2:11" ht="12.75">
      <c r="B62" s="4" t="s">
        <v>109</v>
      </c>
      <c r="C62" s="3" t="s">
        <v>110</v>
      </c>
      <c r="E62" s="5">
        <f>SUM(E52+E55+E57+E59)</f>
        <v>-1483</v>
      </c>
      <c r="F62" s="5"/>
      <c r="G62" s="5">
        <f>SUM(G52+G55+G57+G59)</f>
        <v>-1817</v>
      </c>
      <c r="H62" s="5"/>
      <c r="I62" s="5">
        <f>SUM(I52+I55+I57+I59)</f>
        <v>-2815</v>
      </c>
      <c r="J62" s="5"/>
      <c r="K62" s="5">
        <f>SUM(K52+K55+K57+K59)</f>
        <v>-3466</v>
      </c>
    </row>
    <row r="63" spans="3:11" ht="12.75">
      <c r="C63" s="3" t="s">
        <v>111</v>
      </c>
      <c r="F63" s="5"/>
      <c r="G63" s="5"/>
      <c r="H63" s="5"/>
      <c r="J63" s="5"/>
      <c r="K63" s="5"/>
    </row>
    <row r="64" spans="6:11" ht="12.75">
      <c r="F64" s="5"/>
      <c r="G64" s="5"/>
      <c r="H64" s="5"/>
      <c r="J64" s="5"/>
      <c r="K64" s="5"/>
    </row>
    <row r="65" spans="6:11" ht="12.75">
      <c r="F65" s="5"/>
      <c r="G65" s="5"/>
      <c r="H65" s="5"/>
      <c r="J65" s="5"/>
      <c r="K65" s="5"/>
    </row>
    <row r="66" spans="1:11" ht="12.75">
      <c r="A66" s="12">
        <v>3</v>
      </c>
      <c r="B66" s="4" t="s">
        <v>9</v>
      </c>
      <c r="C66" s="3" t="s">
        <v>112</v>
      </c>
      <c r="F66" s="5"/>
      <c r="G66" s="5"/>
      <c r="H66" s="5"/>
      <c r="J66" s="5"/>
      <c r="K66" s="5"/>
    </row>
    <row r="67" spans="3:11" ht="12.75">
      <c r="C67" s="3" t="s">
        <v>27</v>
      </c>
      <c r="F67" s="5"/>
      <c r="G67" s="5"/>
      <c r="H67" s="5"/>
      <c r="J67" s="5"/>
      <c r="K67" s="5"/>
    </row>
    <row r="68" spans="6:11" ht="12.75">
      <c r="F68" s="5"/>
      <c r="G68" s="5"/>
      <c r="H68" s="5"/>
      <c r="J68" s="5"/>
      <c r="K68" s="5"/>
    </row>
    <row r="69" spans="3:11" ht="12.75">
      <c r="C69" s="3" t="s">
        <v>133</v>
      </c>
      <c r="E69" s="14">
        <f>SUM(E62/18500000*100000)</f>
        <v>-8.016216216216216</v>
      </c>
      <c r="F69" s="14"/>
      <c r="G69" s="14">
        <f>SUM(G62/18500000*100000)</f>
        <v>-9.821621621621622</v>
      </c>
      <c r="H69" s="14"/>
      <c r="I69" s="14">
        <f>SUM(I62/18500000*100000)</f>
        <v>-15.216216216216216</v>
      </c>
      <c r="J69" s="14"/>
      <c r="K69" s="14">
        <f>SUM(K62/18500000*100000)</f>
        <v>-18.735135135135135</v>
      </c>
    </row>
    <row r="70" spans="7:11" ht="12.75">
      <c r="G70" s="5"/>
      <c r="K70" s="5"/>
    </row>
    <row r="71" spans="3:11" ht="12.75">
      <c r="C71" s="3" t="s">
        <v>134</v>
      </c>
      <c r="E71" s="5">
        <v>0</v>
      </c>
      <c r="G71" s="5">
        <v>0</v>
      </c>
      <c r="I71" s="5">
        <v>0</v>
      </c>
      <c r="K71" s="5">
        <v>0</v>
      </c>
    </row>
    <row r="72" spans="7:11" ht="12.75">
      <c r="G72" s="5"/>
      <c r="K72" s="5"/>
    </row>
    <row r="73" spans="1:11" ht="12.75">
      <c r="A73" s="12">
        <v>4</v>
      </c>
      <c r="B73" s="4" t="s">
        <v>9</v>
      </c>
      <c r="C73" s="3" t="s">
        <v>124</v>
      </c>
      <c r="E73" s="5">
        <v>0</v>
      </c>
      <c r="G73" s="5">
        <v>0</v>
      </c>
      <c r="I73" s="5">
        <v>0</v>
      </c>
      <c r="K73" s="5">
        <v>0</v>
      </c>
    </row>
    <row r="74" spans="7:11" ht="12.75">
      <c r="G74" s="5"/>
      <c r="K74" s="5"/>
    </row>
    <row r="75" spans="2:11" ht="12.75">
      <c r="B75" s="4" t="s">
        <v>10</v>
      </c>
      <c r="C75" s="3" t="s">
        <v>125</v>
      </c>
      <c r="E75" s="5">
        <v>0</v>
      </c>
      <c r="G75" s="5">
        <v>0</v>
      </c>
      <c r="I75" s="5">
        <v>0</v>
      </c>
      <c r="K75" s="5">
        <v>0</v>
      </c>
    </row>
    <row r="76" spans="7:11" ht="12.75">
      <c r="G76" s="5"/>
      <c r="K76" s="5"/>
    </row>
    <row r="77" spans="7:11" ht="12.75">
      <c r="G77" s="5"/>
      <c r="K77" s="5"/>
    </row>
    <row r="78" spans="5:11" ht="12.75">
      <c r="E78" s="7" t="s">
        <v>28</v>
      </c>
      <c r="F78" s="8"/>
      <c r="G78" s="7" t="s">
        <v>30</v>
      </c>
      <c r="I78" s="7"/>
      <c r="K78" s="7"/>
    </row>
    <row r="79" spans="5:11" ht="12.75">
      <c r="E79" s="7" t="s">
        <v>29</v>
      </c>
      <c r="F79" s="8"/>
      <c r="G79" s="7" t="s">
        <v>31</v>
      </c>
      <c r="I79" s="7"/>
      <c r="K79" s="7"/>
    </row>
    <row r="80" spans="5:11" ht="12.75">
      <c r="E80" s="7" t="s">
        <v>6</v>
      </c>
      <c r="F80" s="8"/>
      <c r="G80" s="7" t="s">
        <v>32</v>
      </c>
      <c r="I80" s="7"/>
      <c r="K80" s="7"/>
    </row>
    <row r="81" spans="5:11" ht="12.75">
      <c r="E81" s="9" t="s">
        <v>190</v>
      </c>
      <c r="F81" s="8"/>
      <c r="G81" s="9" t="s">
        <v>152</v>
      </c>
      <c r="I81" s="9"/>
      <c r="K81" s="9"/>
    </row>
    <row r="82" spans="5:11" ht="12.75">
      <c r="E82" s="9"/>
      <c r="F82" s="8"/>
      <c r="G82" s="7" t="s">
        <v>157</v>
      </c>
      <c r="I82" s="9"/>
      <c r="K82" s="9"/>
    </row>
    <row r="83" spans="5:11" ht="12.75">
      <c r="E83" s="10" t="s">
        <v>8</v>
      </c>
      <c r="G83" s="10" t="s">
        <v>8</v>
      </c>
      <c r="I83" s="10"/>
      <c r="K83" s="10"/>
    </row>
    <row r="84" spans="5:11" ht="12.75">
      <c r="E84" s="10"/>
      <c r="G84" s="10"/>
      <c r="I84" s="10"/>
      <c r="K84" s="10"/>
    </row>
    <row r="85" spans="1:11" ht="12.75">
      <c r="A85" s="12">
        <v>5</v>
      </c>
      <c r="C85" s="3" t="s">
        <v>53</v>
      </c>
      <c r="E85" s="14">
        <f>SUM('Balance Sheet'!E75)</f>
        <v>-1.9196756756756757</v>
      </c>
      <c r="G85" s="14">
        <f>SUM('Balance Sheet'!G75)</f>
        <v>-1.7674594594594595</v>
      </c>
      <c r="K85" s="5"/>
    </row>
    <row r="86" spans="5:11" ht="12.75">
      <c r="E86" s="10"/>
      <c r="G86" s="10"/>
      <c r="I86" s="10"/>
      <c r="K86" s="10"/>
    </row>
    <row r="87" ht="12.75">
      <c r="G87" s="5"/>
    </row>
    <row r="88" ht="12.75">
      <c r="G88" s="5"/>
    </row>
    <row r="89" ht="12.75">
      <c r="G89" s="5"/>
    </row>
    <row r="90" ht="12.75">
      <c r="G90" s="5"/>
    </row>
    <row r="91" ht="12.75">
      <c r="G91" s="5"/>
    </row>
    <row r="92" ht="12.75">
      <c r="G92" s="5"/>
    </row>
  </sheetData>
  <mergeCells count="2">
    <mergeCell ref="E10:G10"/>
    <mergeCell ref="I10:K10"/>
  </mergeCells>
  <printOptions/>
  <pageMargins left="0.74" right="0.25" top="1.02" bottom="0.6" header="0.37" footer="0.28"/>
  <pageSetup horizontalDpi="180" verticalDpi="180" orientation="portrait" scale="8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1" manualBreakCount="1">
    <brk id="5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75"/>
  <sheetViews>
    <sheetView workbookViewId="0" topLeftCell="A68">
      <selection activeCell="E12" sqref="E12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140625" style="5" customWidth="1"/>
    <col min="6" max="6" width="2.421875" style="6" customWidth="1"/>
    <col min="7" max="7" width="12.140625" style="35" customWidth="1"/>
    <col min="8" max="8" width="2.421875" style="6" customWidth="1"/>
    <col min="9" max="9" width="9.8515625" style="5" customWidth="1"/>
    <col min="10" max="10" width="2.421875" style="6" customWidth="1"/>
    <col min="11" max="11" width="9.8515625" style="5" customWidth="1"/>
  </cols>
  <sheetData>
    <row r="2" ht="12.75">
      <c r="A2" s="1" t="s">
        <v>0</v>
      </c>
    </row>
    <row r="4" ht="12.75">
      <c r="A4" s="11" t="s">
        <v>192</v>
      </c>
    </row>
    <row r="5" ht="12.75">
      <c r="A5" s="11" t="s">
        <v>1</v>
      </c>
    </row>
    <row r="6" ht="12.75">
      <c r="A6" s="11"/>
    </row>
    <row r="8" ht="12.75">
      <c r="A8" s="1" t="s">
        <v>33</v>
      </c>
    </row>
    <row r="10" spans="5:11" ht="12.75">
      <c r="E10" s="7" t="s">
        <v>28</v>
      </c>
      <c r="F10" s="8"/>
      <c r="G10" s="7" t="s">
        <v>30</v>
      </c>
      <c r="I10" s="7"/>
      <c r="K10" s="7"/>
    </row>
    <row r="11" spans="5:11" ht="12.75">
      <c r="E11" s="7" t="s">
        <v>29</v>
      </c>
      <c r="F11" s="8"/>
      <c r="G11" s="7" t="s">
        <v>31</v>
      </c>
      <c r="I11" s="7"/>
      <c r="K11" s="7"/>
    </row>
    <row r="12" spans="5:11" ht="12.75">
      <c r="E12" s="7" t="s">
        <v>6</v>
      </c>
      <c r="F12" s="8"/>
      <c r="G12" s="7" t="s">
        <v>32</v>
      </c>
      <c r="I12" s="7"/>
      <c r="K12" s="7"/>
    </row>
    <row r="13" spans="5:11" ht="12.75">
      <c r="E13" s="9" t="s">
        <v>190</v>
      </c>
      <c r="F13" s="8"/>
      <c r="G13" s="9" t="s">
        <v>152</v>
      </c>
      <c r="I13" s="9"/>
      <c r="K13" s="9"/>
    </row>
    <row r="14" spans="5:11" ht="12.75">
      <c r="E14" s="7"/>
      <c r="F14" s="8"/>
      <c r="G14" s="7" t="s">
        <v>157</v>
      </c>
      <c r="I14" s="9"/>
      <c r="K14" s="9"/>
    </row>
    <row r="15" spans="5:11" ht="12.75">
      <c r="E15" s="10" t="s">
        <v>8</v>
      </c>
      <c r="G15" s="10" t="s">
        <v>8</v>
      </c>
      <c r="I15" s="10"/>
      <c r="K15" s="10"/>
    </row>
    <row r="16" ht="12.75">
      <c r="G16" s="5"/>
    </row>
    <row r="17" spans="1:7" ht="12.75">
      <c r="A17" s="12">
        <v>1</v>
      </c>
      <c r="C17" s="3" t="s">
        <v>113</v>
      </c>
      <c r="E17" s="5">
        <v>7814</v>
      </c>
      <c r="G17" s="5">
        <v>8411</v>
      </c>
    </row>
    <row r="18" ht="12.75">
      <c r="G18" s="5"/>
    </row>
    <row r="19" spans="1:7" ht="12.75">
      <c r="A19" s="12">
        <v>2</v>
      </c>
      <c r="C19" s="3" t="s">
        <v>114</v>
      </c>
      <c r="E19" s="5">
        <v>0</v>
      </c>
      <c r="G19" s="5">
        <v>0</v>
      </c>
    </row>
    <row r="20" ht="12.75">
      <c r="G20" s="5"/>
    </row>
    <row r="21" spans="1:7" ht="12.75">
      <c r="A21" s="12">
        <v>3</v>
      </c>
      <c r="C21" s="3" t="s">
        <v>34</v>
      </c>
      <c r="E21" s="5">
        <v>0</v>
      </c>
      <c r="G21" s="5">
        <v>0</v>
      </c>
    </row>
    <row r="22" ht="12.75">
      <c r="G22" s="5"/>
    </row>
    <row r="23" spans="1:7" ht="12.75">
      <c r="A23" s="12">
        <v>4</v>
      </c>
      <c r="C23" s="3" t="s">
        <v>35</v>
      </c>
      <c r="E23" s="5">
        <v>0</v>
      </c>
      <c r="G23" s="5">
        <v>0</v>
      </c>
    </row>
    <row r="24" ht="12.75">
      <c r="G24" s="5"/>
    </row>
    <row r="25" spans="1:7" ht="12.75">
      <c r="A25" s="12">
        <v>5</v>
      </c>
      <c r="C25" s="3" t="s">
        <v>115</v>
      </c>
      <c r="E25" s="5">
        <v>0</v>
      </c>
      <c r="G25" s="5">
        <v>0</v>
      </c>
    </row>
    <row r="26" ht="12.75">
      <c r="G26" s="5"/>
    </row>
    <row r="27" spans="1:7" ht="12.75">
      <c r="A27" s="12">
        <v>6</v>
      </c>
      <c r="C27" s="3" t="s">
        <v>36</v>
      </c>
      <c r="E27" s="5">
        <v>0</v>
      </c>
      <c r="G27" s="5">
        <v>0</v>
      </c>
    </row>
    <row r="28" ht="12.75">
      <c r="G28" s="5"/>
    </row>
    <row r="29" spans="1:7" ht="12.75">
      <c r="A29" s="12">
        <v>7</v>
      </c>
      <c r="C29" s="3" t="s">
        <v>145</v>
      </c>
      <c r="E29" s="5">
        <v>0</v>
      </c>
      <c r="G29" s="5">
        <v>0</v>
      </c>
    </row>
    <row r="30" ht="12.75">
      <c r="G30" s="5"/>
    </row>
    <row r="31" spans="1:7" ht="12.75">
      <c r="A31" s="12">
        <v>8</v>
      </c>
      <c r="C31" s="3" t="s">
        <v>37</v>
      </c>
      <c r="G31" s="5"/>
    </row>
    <row r="32" spans="3:7" ht="12.75">
      <c r="C32" s="3" t="s">
        <v>91</v>
      </c>
      <c r="E32" s="5">
        <v>5823</v>
      </c>
      <c r="G32" s="5">
        <v>6117</v>
      </c>
    </row>
    <row r="33" spans="3:7" ht="12.75">
      <c r="C33" s="3" t="s">
        <v>116</v>
      </c>
      <c r="E33" s="5">
        <v>4571</v>
      </c>
      <c r="G33" s="5">
        <v>4956</v>
      </c>
    </row>
    <row r="34" spans="3:7" ht="12.75">
      <c r="C34" s="3" t="s">
        <v>38</v>
      </c>
      <c r="E34" s="5">
        <v>0</v>
      </c>
      <c r="G34" s="5">
        <v>0</v>
      </c>
    </row>
    <row r="35" spans="3:7" ht="12.75">
      <c r="C35" s="3" t="s">
        <v>39</v>
      </c>
      <c r="E35" s="5">
        <v>113</v>
      </c>
      <c r="G35" s="5">
        <v>265</v>
      </c>
    </row>
    <row r="36" spans="3:7" ht="12.75">
      <c r="C36" s="3" t="s">
        <v>50</v>
      </c>
      <c r="E36" s="5">
        <v>0</v>
      </c>
      <c r="G36" s="5">
        <v>0</v>
      </c>
    </row>
    <row r="37" spans="5:7" ht="12.75">
      <c r="E37" s="31">
        <f>SUM(E32:E36)</f>
        <v>10507</v>
      </c>
      <c r="G37" s="31">
        <f>SUM(G32:G36)</f>
        <v>11338</v>
      </c>
    </row>
    <row r="38" ht="12.75">
      <c r="G38" s="5"/>
    </row>
    <row r="39" spans="1:7" ht="12.75">
      <c r="A39" s="12">
        <v>9</v>
      </c>
      <c r="C39" s="3" t="s">
        <v>40</v>
      </c>
      <c r="G39" s="5"/>
    </row>
    <row r="40" spans="3:7" ht="12.75">
      <c r="C40" s="3" t="s">
        <v>117</v>
      </c>
      <c r="E40" s="5">
        <v>3055</v>
      </c>
      <c r="G40" s="5">
        <v>4159</v>
      </c>
    </row>
    <row r="41" spans="3:7" ht="12.75">
      <c r="C41" s="3" t="s">
        <v>118</v>
      </c>
      <c r="E41" s="5">
        <f>3537+265-720</f>
        <v>3082</v>
      </c>
      <c r="G41" s="5">
        <v>2548</v>
      </c>
    </row>
    <row r="42" spans="3:7" ht="12.75">
      <c r="C42" s="3" t="s">
        <v>41</v>
      </c>
      <c r="E42" s="5">
        <f>SUM(Notes!E76)</f>
        <v>46911</v>
      </c>
      <c r="G42" s="5">
        <v>44954</v>
      </c>
    </row>
    <row r="43" spans="3:7" ht="12.75">
      <c r="C43" s="3" t="s">
        <v>89</v>
      </c>
      <c r="E43" s="5">
        <v>0</v>
      </c>
      <c r="G43" s="5">
        <v>0</v>
      </c>
    </row>
    <row r="44" spans="3:7" ht="12.75">
      <c r="C44" s="3" t="s">
        <v>119</v>
      </c>
      <c r="E44" s="5">
        <v>0</v>
      </c>
      <c r="G44" s="5">
        <v>0</v>
      </c>
    </row>
    <row r="45" spans="3:7" ht="12.75">
      <c r="C45" s="3" t="s">
        <v>121</v>
      </c>
      <c r="E45" s="5">
        <v>0</v>
      </c>
      <c r="G45" s="5">
        <v>0</v>
      </c>
    </row>
    <row r="46" spans="5:7" ht="12.75">
      <c r="E46" s="31">
        <f>SUM(E40:E45)</f>
        <v>53048</v>
      </c>
      <c r="G46" s="31">
        <f>SUM(G40:G45)</f>
        <v>51661</v>
      </c>
    </row>
    <row r="47" ht="12.75">
      <c r="G47" s="5"/>
    </row>
    <row r="48" spans="1:7" ht="12.75">
      <c r="A48" s="12">
        <v>10</v>
      </c>
      <c r="C48" s="3" t="s">
        <v>120</v>
      </c>
      <c r="E48" s="5">
        <f>SUM(E37-E46)</f>
        <v>-42541</v>
      </c>
      <c r="G48" s="5">
        <f>SUM(G37-G46)</f>
        <v>-40323</v>
      </c>
    </row>
    <row r="49" ht="12.75">
      <c r="G49" s="5"/>
    </row>
    <row r="50" spans="5:7" ht="13.5" thickBot="1">
      <c r="E50" s="33">
        <f>SUM(E17+E19+E21+E23+E25+E27+E29+E48)</f>
        <v>-34727</v>
      </c>
      <c r="G50" s="33">
        <f>SUM(G17+G19+G21+G23+G25+G27+G29+G48)</f>
        <v>-31912</v>
      </c>
    </row>
    <row r="51" ht="13.5" thickTop="1">
      <c r="G51" s="5"/>
    </row>
    <row r="52" ht="12.75">
      <c r="G52" s="5"/>
    </row>
    <row r="53" spans="1:7" ht="12.75">
      <c r="A53" s="12">
        <v>11</v>
      </c>
      <c r="C53" s="3" t="s">
        <v>42</v>
      </c>
      <c r="G53" s="5"/>
    </row>
    <row r="54" spans="3:7" ht="12.75">
      <c r="C54" s="3" t="s">
        <v>46</v>
      </c>
      <c r="E54" s="5">
        <v>18500</v>
      </c>
      <c r="G54" s="5">
        <v>18500</v>
      </c>
    </row>
    <row r="55" spans="3:7" ht="12.75">
      <c r="C55" s="3" t="s">
        <v>47</v>
      </c>
      <c r="G55" s="5"/>
    </row>
    <row r="56" spans="3:7" ht="12.75">
      <c r="C56" s="3" t="s">
        <v>43</v>
      </c>
      <c r="E56" s="5">
        <v>1481</v>
      </c>
      <c r="G56" s="5">
        <v>1481</v>
      </c>
    </row>
    <row r="57" spans="3:7" ht="12.75">
      <c r="C57" s="3" t="s">
        <v>44</v>
      </c>
      <c r="E57" s="5">
        <v>0</v>
      </c>
      <c r="G57" s="5">
        <v>0</v>
      </c>
    </row>
    <row r="58" spans="3:7" ht="12.75">
      <c r="C58" s="3" t="s">
        <v>45</v>
      </c>
      <c r="E58" s="5">
        <v>1700</v>
      </c>
      <c r="G58" s="5">
        <v>1700</v>
      </c>
    </row>
    <row r="59" spans="3:7" ht="12.75">
      <c r="C59" s="3" t="s">
        <v>48</v>
      </c>
      <c r="E59" s="5">
        <v>0</v>
      </c>
      <c r="G59" s="5">
        <v>0</v>
      </c>
    </row>
    <row r="60" spans="3:7" ht="12.75">
      <c r="C60" s="3" t="s">
        <v>49</v>
      </c>
      <c r="E60" s="5">
        <v>-57195</v>
      </c>
      <c r="G60" s="5">
        <v>-54379</v>
      </c>
    </row>
    <row r="61" spans="3:7" ht="12.75">
      <c r="C61" s="3" t="s">
        <v>50</v>
      </c>
      <c r="E61" s="21">
        <v>0</v>
      </c>
      <c r="G61" s="21">
        <v>0</v>
      </c>
    </row>
    <row r="62" spans="5:7" ht="12.75">
      <c r="E62" s="31">
        <f>SUM(E54:E61)</f>
        <v>-35514</v>
      </c>
      <c r="G62" s="31">
        <f>SUM(G54:G61)</f>
        <v>-32698</v>
      </c>
    </row>
    <row r="63" spans="5:7" ht="12.75">
      <c r="E63" s="20"/>
      <c r="G63" s="20"/>
    </row>
    <row r="64" spans="1:7" ht="12.75">
      <c r="A64" s="12">
        <v>12</v>
      </c>
      <c r="C64" s="3" t="s">
        <v>122</v>
      </c>
      <c r="E64" s="5">
        <v>0</v>
      </c>
      <c r="G64" s="5">
        <v>0</v>
      </c>
    </row>
    <row r="65" ht="12.75">
      <c r="G65" s="5"/>
    </row>
    <row r="66" spans="1:7" ht="12.75">
      <c r="A66" s="12">
        <v>13</v>
      </c>
      <c r="C66" s="3" t="s">
        <v>51</v>
      </c>
      <c r="E66" s="5">
        <v>0</v>
      </c>
      <c r="G66" s="5">
        <v>0</v>
      </c>
    </row>
    <row r="67" ht="12.75">
      <c r="G67" s="5"/>
    </row>
    <row r="68" spans="1:7" ht="12.75">
      <c r="A68" s="12">
        <v>14</v>
      </c>
      <c r="C68" s="3" t="s">
        <v>52</v>
      </c>
      <c r="E68" s="5">
        <v>787</v>
      </c>
      <c r="G68" s="5">
        <v>786</v>
      </c>
    </row>
    <row r="69" ht="12.75">
      <c r="G69" s="5"/>
    </row>
    <row r="70" spans="1:7" ht="12.75">
      <c r="A70" s="12">
        <v>15</v>
      </c>
      <c r="C70" s="3" t="s">
        <v>123</v>
      </c>
      <c r="E70" s="5">
        <v>0</v>
      </c>
      <c r="G70" s="5">
        <v>0</v>
      </c>
    </row>
    <row r="71" ht="12.75">
      <c r="G71" s="5"/>
    </row>
    <row r="72" spans="5:9" ht="13.5" thickBot="1">
      <c r="E72" s="33">
        <f>SUM(E62+E64+E66+E68+E70)</f>
        <v>-34727</v>
      </c>
      <c r="G72" s="33">
        <f>SUM(G62+G64+G66+G68+G70)</f>
        <v>-31912</v>
      </c>
      <c r="I72" s="5">
        <f>SUM(E50-E72)</f>
        <v>0</v>
      </c>
    </row>
    <row r="73" ht="13.5" thickTop="1">
      <c r="G73" s="5"/>
    </row>
    <row r="74" ht="12.75">
      <c r="G74" s="5"/>
    </row>
    <row r="75" spans="1:7" ht="12.75">
      <c r="A75" s="12">
        <v>16</v>
      </c>
      <c r="C75" s="3" t="s">
        <v>53</v>
      </c>
      <c r="E75" s="14">
        <f>SUM((E54+E56+E57+E58+E59+E60+E61)/E54)</f>
        <v>-1.9196756756756757</v>
      </c>
      <c r="G75" s="14">
        <f>SUM((G54+G56+G57+G58+G59+G60+G61)/G54)</f>
        <v>-1.7674594594594595</v>
      </c>
    </row>
  </sheetData>
  <printOptions/>
  <pageMargins left="0.72" right="0.25" top="1.02" bottom="0.97" header="0.37" footer="0.31"/>
  <pageSetup orientation="portrait" scale="8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K160"/>
  <sheetViews>
    <sheetView tabSelected="1" workbookViewId="0" topLeftCell="A95">
      <selection activeCell="G43" sqref="G43"/>
    </sheetView>
  </sheetViews>
  <sheetFormatPr defaultColWidth="9.140625" defaultRowHeight="12.75"/>
  <cols>
    <col min="1" max="1" width="6.140625" style="12" customWidth="1"/>
    <col min="2" max="2" width="6.140625" style="4" customWidth="1"/>
    <col min="3" max="3" width="36.00390625" style="3" customWidth="1"/>
    <col min="4" max="4" width="2.421875" style="3" customWidth="1"/>
    <col min="5" max="5" width="12.140625" style="5" customWidth="1"/>
    <col min="6" max="6" width="2.421875" style="6" customWidth="1"/>
    <col min="7" max="7" width="12.140625" style="5" customWidth="1"/>
    <col min="8" max="8" width="2.421875" style="6" customWidth="1"/>
    <col min="9" max="9" width="12.140625" style="5" customWidth="1"/>
    <col min="10" max="10" width="2.421875" style="6" customWidth="1"/>
    <col min="11" max="11" width="9.8515625" style="5" customWidth="1"/>
  </cols>
  <sheetData>
    <row r="2" ht="12.75">
      <c r="A2" s="1" t="s">
        <v>193</v>
      </c>
    </row>
    <row r="4" spans="1:2" ht="12.75">
      <c r="A4" s="12">
        <v>1</v>
      </c>
      <c r="B4" s="15" t="s">
        <v>54</v>
      </c>
    </row>
    <row r="5" ht="12.75">
      <c r="C5" s="3" t="s">
        <v>55</v>
      </c>
    </row>
    <row r="7" spans="1:2" ht="12.75">
      <c r="A7" s="12">
        <v>2</v>
      </c>
      <c r="B7" s="16" t="s">
        <v>56</v>
      </c>
    </row>
    <row r="8" ht="12.75">
      <c r="C8" s="3" t="s">
        <v>159</v>
      </c>
    </row>
    <row r="10" spans="1:2" ht="12.75">
      <c r="A10" s="12">
        <v>3</v>
      </c>
      <c r="B10" s="16" t="s">
        <v>57</v>
      </c>
    </row>
    <row r="11" ht="12.75">
      <c r="C11" s="3" t="s">
        <v>58</v>
      </c>
    </row>
    <row r="13" spans="1:2" ht="12.75">
      <c r="A13" s="12">
        <v>4</v>
      </c>
      <c r="B13" s="16" t="s">
        <v>20</v>
      </c>
    </row>
    <row r="14" spans="2:3" ht="12.75">
      <c r="B14" s="16"/>
      <c r="C14" s="3" t="s">
        <v>219</v>
      </c>
    </row>
    <row r="15" ht="12.75">
      <c r="B15" s="16"/>
    </row>
    <row r="16" spans="1:2" ht="12.75">
      <c r="A16" s="12">
        <v>5</v>
      </c>
      <c r="B16" s="16" t="s">
        <v>140</v>
      </c>
    </row>
    <row r="17" ht="12.75">
      <c r="C17" s="3" t="s">
        <v>141</v>
      </c>
    </row>
    <row r="19" spans="1:2" ht="12.75">
      <c r="A19" s="12" t="s">
        <v>139</v>
      </c>
      <c r="B19" s="16" t="s">
        <v>59</v>
      </c>
    </row>
    <row r="20" ht="12.75">
      <c r="C20" s="3" t="s">
        <v>60</v>
      </c>
    </row>
    <row r="22" spans="1:2" ht="12.75">
      <c r="A22" s="12" t="s">
        <v>138</v>
      </c>
      <c r="B22" s="16" t="s">
        <v>143</v>
      </c>
    </row>
    <row r="23" ht="12.75">
      <c r="C23" s="3" t="s">
        <v>142</v>
      </c>
    </row>
    <row r="25" spans="1:2" ht="12.75">
      <c r="A25" s="12">
        <v>7</v>
      </c>
      <c r="B25" s="16" t="s">
        <v>84</v>
      </c>
    </row>
    <row r="26" ht="12.75">
      <c r="C26" s="3" t="s">
        <v>61</v>
      </c>
    </row>
    <row r="28" spans="1:2" ht="12.75">
      <c r="A28" s="12">
        <v>8</v>
      </c>
      <c r="B28" s="16" t="s">
        <v>62</v>
      </c>
    </row>
    <row r="29" spans="2:11" s="28" customFormat="1" ht="12.75">
      <c r="B29" s="23"/>
      <c r="C29" s="3" t="s">
        <v>146</v>
      </c>
      <c r="D29" s="3"/>
      <c r="E29" s="5"/>
      <c r="F29" s="6"/>
      <c r="G29" s="5"/>
      <c r="H29" s="6"/>
      <c r="I29" s="5"/>
      <c r="J29" s="6"/>
      <c r="K29" s="5"/>
    </row>
    <row r="30" spans="1:11" s="28" customFormat="1" ht="12.75">
      <c r="A30" s="23"/>
      <c r="B30" s="40"/>
      <c r="C30" s="3" t="s">
        <v>205</v>
      </c>
      <c r="D30" s="3"/>
      <c r="E30" s="5"/>
      <c r="F30" s="6"/>
      <c r="G30" s="5"/>
      <c r="H30" s="6"/>
      <c r="I30" s="5"/>
      <c r="J30" s="6"/>
      <c r="K30" s="5"/>
    </row>
    <row r="31" spans="1:11" s="28" customFormat="1" ht="12.75">
      <c r="A31" s="23"/>
      <c r="B31" s="24"/>
      <c r="C31" s="3" t="s">
        <v>206</v>
      </c>
      <c r="D31" s="3"/>
      <c r="E31" s="5"/>
      <c r="F31" s="6"/>
      <c r="G31" s="5"/>
      <c r="H31" s="6"/>
      <c r="I31" s="5"/>
      <c r="J31" s="6"/>
      <c r="K31" s="5"/>
    </row>
    <row r="32" spans="1:11" s="28" customFormat="1" ht="12.75">
      <c r="A32" s="23"/>
      <c r="B32" s="24"/>
      <c r="C32" s="3" t="s">
        <v>207</v>
      </c>
      <c r="D32" s="3"/>
      <c r="E32" s="5"/>
      <c r="F32" s="6"/>
      <c r="G32" s="5"/>
      <c r="H32" s="6"/>
      <c r="I32" s="5"/>
      <c r="J32" s="6"/>
      <c r="K32" s="5"/>
    </row>
    <row r="33" spans="1:11" s="28" customFormat="1" ht="12.75">
      <c r="A33" s="23"/>
      <c r="B33" s="40"/>
      <c r="C33" s="3" t="s">
        <v>208</v>
      </c>
      <c r="D33" s="3"/>
      <c r="E33" s="5"/>
      <c r="F33" s="6"/>
      <c r="G33" s="5"/>
      <c r="H33" s="6"/>
      <c r="I33" s="5"/>
      <c r="J33" s="6"/>
      <c r="K33" s="5"/>
    </row>
    <row r="34" spans="1:11" s="28" customFormat="1" ht="12.75">
      <c r="A34" s="23"/>
      <c r="B34" s="40"/>
      <c r="C34" s="3" t="s">
        <v>202</v>
      </c>
      <c r="D34" s="3"/>
      <c r="E34" s="5"/>
      <c r="F34" s="6"/>
      <c r="G34" s="5"/>
      <c r="H34" s="6"/>
      <c r="I34" s="5"/>
      <c r="J34" s="6"/>
      <c r="K34" s="5"/>
    </row>
    <row r="35" spans="1:11" s="28" customFormat="1" ht="12.75">
      <c r="A35" s="23"/>
      <c r="B35" s="40"/>
      <c r="C35" s="3" t="s">
        <v>203</v>
      </c>
      <c r="D35" s="3"/>
      <c r="E35" s="5"/>
      <c r="F35" s="6"/>
      <c r="G35" s="5"/>
      <c r="H35" s="6"/>
      <c r="I35" s="5"/>
      <c r="J35" s="6"/>
      <c r="K35" s="5"/>
    </row>
    <row r="36" spans="1:11" s="28" customFormat="1" ht="12.75">
      <c r="A36" s="23"/>
      <c r="B36" s="40"/>
      <c r="C36" s="3" t="s">
        <v>204</v>
      </c>
      <c r="D36" s="3"/>
      <c r="E36" s="5"/>
      <c r="F36" s="6"/>
      <c r="G36" s="5"/>
      <c r="H36" s="6"/>
      <c r="I36" s="5"/>
      <c r="J36" s="6"/>
      <c r="K36" s="5"/>
    </row>
    <row r="37" spans="1:11" s="28" customFormat="1" ht="12.75">
      <c r="A37" s="23"/>
      <c r="B37" s="40"/>
      <c r="C37" s="3" t="s">
        <v>209</v>
      </c>
      <c r="D37" s="3"/>
      <c r="E37" s="5"/>
      <c r="F37" s="6"/>
      <c r="G37" s="5"/>
      <c r="H37" s="6"/>
      <c r="I37" s="5"/>
      <c r="J37" s="6"/>
      <c r="K37" s="5"/>
    </row>
    <row r="38" spans="1:11" s="28" customFormat="1" ht="12.75">
      <c r="A38" s="23"/>
      <c r="B38" s="24"/>
      <c r="C38" s="3" t="s">
        <v>175</v>
      </c>
      <c r="D38" s="3"/>
      <c r="E38" s="5"/>
      <c r="F38" s="6"/>
      <c r="G38" s="5"/>
      <c r="H38" s="6"/>
      <c r="I38" s="5"/>
      <c r="J38" s="6"/>
      <c r="K38" s="5"/>
    </row>
    <row r="39" spans="1:11" s="28" customFormat="1" ht="12.75">
      <c r="A39" s="23"/>
      <c r="B39" s="24"/>
      <c r="C39" s="3" t="s">
        <v>176</v>
      </c>
      <c r="D39" s="3"/>
      <c r="E39" s="5"/>
      <c r="F39" s="6"/>
      <c r="G39" s="5"/>
      <c r="H39" s="6"/>
      <c r="I39" s="5"/>
      <c r="J39" s="6"/>
      <c r="K39" s="5"/>
    </row>
    <row r="40" spans="1:11" s="28" customFormat="1" ht="12.75">
      <c r="A40" s="23"/>
      <c r="B40" s="24"/>
      <c r="C40" s="3" t="s">
        <v>197</v>
      </c>
      <c r="D40" s="3"/>
      <c r="E40" s="5"/>
      <c r="F40" s="6"/>
      <c r="G40" s="5"/>
      <c r="H40" s="6"/>
      <c r="I40" s="5"/>
      <c r="J40" s="6"/>
      <c r="K40" s="5"/>
    </row>
    <row r="41" spans="1:11" s="28" customFormat="1" ht="12.75">
      <c r="A41" s="23"/>
      <c r="B41" s="24"/>
      <c r="C41" s="3" t="s">
        <v>210</v>
      </c>
      <c r="D41" s="3"/>
      <c r="E41" s="5"/>
      <c r="F41" s="6"/>
      <c r="G41" s="5"/>
      <c r="H41" s="6"/>
      <c r="I41" s="5"/>
      <c r="J41" s="6"/>
      <c r="K41" s="5"/>
    </row>
    <row r="42" spans="1:11" s="28" customFormat="1" ht="12.75">
      <c r="A42" s="23"/>
      <c r="B42" s="24"/>
      <c r="C42" s="3" t="s">
        <v>220</v>
      </c>
      <c r="D42" s="3"/>
      <c r="E42" s="5"/>
      <c r="F42" s="6"/>
      <c r="G42" s="5"/>
      <c r="H42" s="6"/>
      <c r="I42" s="5"/>
      <c r="J42" s="6"/>
      <c r="K42" s="5"/>
    </row>
    <row r="43" spans="1:11" s="28" customFormat="1" ht="12.75">
      <c r="A43" s="23"/>
      <c r="B43" s="24"/>
      <c r="C43" s="3" t="s">
        <v>211</v>
      </c>
      <c r="D43" s="3"/>
      <c r="E43" s="5"/>
      <c r="F43" s="6"/>
      <c r="G43" s="5"/>
      <c r="H43" s="6"/>
      <c r="I43" s="5"/>
      <c r="J43" s="6"/>
      <c r="K43" s="5"/>
    </row>
    <row r="44" spans="1:11" s="28" customFormat="1" ht="12.75">
      <c r="A44" s="23"/>
      <c r="B44" s="24"/>
      <c r="C44" s="3" t="s">
        <v>221</v>
      </c>
      <c r="D44" s="3"/>
      <c r="E44" s="5"/>
      <c r="F44" s="6"/>
      <c r="G44" s="5"/>
      <c r="H44" s="6"/>
      <c r="I44" s="5"/>
      <c r="J44" s="6"/>
      <c r="K44" s="5"/>
    </row>
    <row r="45" spans="1:11" s="28" customFormat="1" ht="12.75">
      <c r="A45" s="23"/>
      <c r="B45" s="24"/>
      <c r="C45" s="3" t="s">
        <v>227</v>
      </c>
      <c r="D45" s="3"/>
      <c r="E45" s="5"/>
      <c r="F45" s="6"/>
      <c r="G45" s="5"/>
      <c r="H45" s="6"/>
      <c r="I45" s="5"/>
      <c r="J45" s="6"/>
      <c r="K45" s="5"/>
    </row>
    <row r="47" spans="1:2" ht="12.75">
      <c r="A47" s="12">
        <v>9</v>
      </c>
      <c r="B47" s="16" t="s">
        <v>65</v>
      </c>
    </row>
    <row r="48" ht="12.75">
      <c r="C48" s="3" t="s">
        <v>66</v>
      </c>
    </row>
    <row r="50" spans="1:2" ht="12.75">
      <c r="A50" s="12">
        <v>10</v>
      </c>
      <c r="B50" s="16" t="s">
        <v>67</v>
      </c>
    </row>
    <row r="51" spans="1:11" s="13" customFormat="1" ht="12.75">
      <c r="A51" s="12"/>
      <c r="B51" s="4"/>
      <c r="C51" s="3" t="s">
        <v>196</v>
      </c>
      <c r="D51" s="3"/>
      <c r="E51" s="5"/>
      <c r="F51" s="6"/>
      <c r="G51" s="5"/>
      <c r="H51" s="6"/>
      <c r="I51" s="5"/>
      <c r="J51" s="6"/>
      <c r="K51" s="5"/>
    </row>
    <row r="52" spans="1:11" s="13" customFormat="1" ht="12.75">
      <c r="A52" s="12"/>
      <c r="B52" s="4"/>
      <c r="C52" s="3"/>
      <c r="D52" s="3"/>
      <c r="E52" s="5"/>
      <c r="F52" s="6"/>
      <c r="G52" s="5"/>
      <c r="H52" s="6"/>
      <c r="I52" s="5"/>
      <c r="J52" s="6"/>
      <c r="K52" s="5"/>
    </row>
    <row r="53" spans="1:11" s="13" customFormat="1" ht="12.75">
      <c r="A53" s="12"/>
      <c r="B53" s="4"/>
      <c r="C53" s="3"/>
      <c r="D53" s="3"/>
      <c r="E53" s="10" t="s">
        <v>68</v>
      </c>
      <c r="F53" s="6"/>
      <c r="G53" s="5"/>
      <c r="H53" s="6"/>
      <c r="I53" s="5"/>
      <c r="J53" s="6"/>
      <c r="K53" s="5"/>
    </row>
    <row r="54" spans="1:11" s="13" customFormat="1" ht="12.75">
      <c r="A54" s="12"/>
      <c r="B54" s="4"/>
      <c r="C54" s="3"/>
      <c r="D54" s="3"/>
      <c r="E54" s="29"/>
      <c r="F54" s="6"/>
      <c r="G54" s="20"/>
      <c r="H54" s="6"/>
      <c r="I54" s="5"/>
      <c r="J54" s="6"/>
      <c r="K54" s="5"/>
    </row>
    <row r="55" spans="1:11" s="13" customFormat="1" ht="12.75">
      <c r="A55" s="12"/>
      <c r="B55" s="4"/>
      <c r="C55" s="36" t="s">
        <v>161</v>
      </c>
      <c r="D55" s="3"/>
      <c r="E55" s="5"/>
      <c r="F55" s="6"/>
      <c r="G55" s="20"/>
      <c r="H55" s="6"/>
      <c r="I55" s="5"/>
      <c r="J55" s="6"/>
      <c r="K55" s="5"/>
    </row>
    <row r="56" spans="1:11" s="13" customFormat="1" ht="12.75">
      <c r="A56" s="12"/>
      <c r="B56" s="4"/>
      <c r="C56" s="3" t="s">
        <v>163</v>
      </c>
      <c r="D56" s="38" t="s">
        <v>9</v>
      </c>
      <c r="E56" s="5">
        <v>893</v>
      </c>
      <c r="F56" s="6"/>
      <c r="G56" s="20"/>
      <c r="H56" s="6"/>
      <c r="I56" s="5"/>
      <c r="J56" s="6"/>
      <c r="K56" s="5"/>
    </row>
    <row r="57" spans="1:11" s="13" customFormat="1" ht="12.75">
      <c r="A57" s="12"/>
      <c r="B57" s="4"/>
      <c r="C57" s="3" t="s">
        <v>151</v>
      </c>
      <c r="D57" s="38"/>
      <c r="E57" s="5">
        <v>71</v>
      </c>
      <c r="F57" s="6"/>
      <c r="G57" s="20"/>
      <c r="H57" s="6"/>
      <c r="I57" s="5"/>
      <c r="J57" s="6"/>
      <c r="K57" s="5"/>
    </row>
    <row r="58" spans="1:11" s="13" customFormat="1" ht="12.75">
      <c r="A58" s="12"/>
      <c r="B58" s="4"/>
      <c r="C58" s="3" t="s">
        <v>164</v>
      </c>
      <c r="D58" s="38" t="s">
        <v>9</v>
      </c>
      <c r="E58" s="5">
        <v>1458</v>
      </c>
      <c r="F58" s="6"/>
      <c r="G58" s="20"/>
      <c r="H58" s="6"/>
      <c r="I58" s="5"/>
      <c r="J58" s="6"/>
      <c r="K58" s="5"/>
    </row>
    <row r="59" spans="1:11" s="13" customFormat="1" ht="12.75">
      <c r="A59" s="12"/>
      <c r="B59" s="4"/>
      <c r="C59" s="3" t="s">
        <v>151</v>
      </c>
      <c r="D59" s="38"/>
      <c r="E59" s="5">
        <v>246</v>
      </c>
      <c r="F59" s="6"/>
      <c r="G59" s="20"/>
      <c r="H59" s="6"/>
      <c r="I59" s="5"/>
      <c r="J59" s="6"/>
      <c r="K59" s="5"/>
    </row>
    <row r="60" spans="1:11" s="13" customFormat="1" ht="12.75">
      <c r="A60" s="12"/>
      <c r="B60" s="4"/>
      <c r="C60" s="3" t="s">
        <v>165</v>
      </c>
      <c r="D60" s="38" t="s">
        <v>10</v>
      </c>
      <c r="E60" s="5"/>
      <c r="F60" s="6"/>
      <c r="G60" s="20"/>
      <c r="H60" s="6"/>
      <c r="I60" s="5"/>
      <c r="J60" s="6"/>
      <c r="K60" s="5"/>
    </row>
    <row r="61" spans="1:11" s="13" customFormat="1" ht="12.75">
      <c r="A61" s="12"/>
      <c r="B61" s="4"/>
      <c r="C61" s="3" t="s">
        <v>150</v>
      </c>
      <c r="D61" s="3"/>
      <c r="E61" s="30">
        <v>30000</v>
      </c>
      <c r="F61" s="6"/>
      <c r="G61" s="39"/>
      <c r="H61" s="6"/>
      <c r="I61" s="5"/>
      <c r="J61" s="6"/>
      <c r="K61" s="5"/>
    </row>
    <row r="62" spans="1:11" s="13" customFormat="1" ht="12.75">
      <c r="A62" s="12"/>
      <c r="B62" s="4"/>
      <c r="C62" s="3" t="s">
        <v>151</v>
      </c>
      <c r="D62" s="3"/>
      <c r="E62" s="30">
        <v>8032</v>
      </c>
      <c r="F62" s="6"/>
      <c r="G62" s="39"/>
      <c r="H62" s="6"/>
      <c r="I62" s="5"/>
      <c r="J62" s="6"/>
      <c r="K62" s="5"/>
    </row>
    <row r="63" spans="1:11" s="13" customFormat="1" ht="12.75">
      <c r="A63" s="12"/>
      <c r="B63" s="4"/>
      <c r="C63" s="3"/>
      <c r="D63" s="3"/>
      <c r="E63" s="31">
        <f>SUM(E56:E62)</f>
        <v>40700</v>
      </c>
      <c r="F63" s="6"/>
      <c r="G63" s="20"/>
      <c r="H63" s="6"/>
      <c r="I63" s="5"/>
      <c r="J63" s="6"/>
      <c r="K63" s="5"/>
    </row>
    <row r="64" spans="1:11" s="13" customFormat="1" ht="12.75">
      <c r="A64" s="12"/>
      <c r="B64" s="4"/>
      <c r="C64" s="3"/>
      <c r="D64" s="3"/>
      <c r="E64" s="5"/>
      <c r="F64" s="6"/>
      <c r="G64" s="20"/>
      <c r="H64" s="6"/>
      <c r="I64" s="5"/>
      <c r="J64" s="6"/>
      <c r="K64" s="5"/>
    </row>
    <row r="65" spans="1:11" s="13" customFormat="1" ht="12.75">
      <c r="A65" s="12"/>
      <c r="B65" s="4"/>
      <c r="C65" s="36" t="s">
        <v>162</v>
      </c>
      <c r="D65" s="3"/>
      <c r="E65" s="5"/>
      <c r="F65" s="6"/>
      <c r="G65" s="20"/>
      <c r="H65" s="6"/>
      <c r="I65" s="5"/>
      <c r="J65" s="6"/>
      <c r="K65" s="5"/>
    </row>
    <row r="66" spans="1:11" s="13" customFormat="1" ht="12.75">
      <c r="A66" s="12"/>
      <c r="B66" s="4"/>
      <c r="C66" s="3" t="s">
        <v>167</v>
      </c>
      <c r="D66" s="3"/>
      <c r="E66" s="5">
        <v>3777</v>
      </c>
      <c r="F66" s="6"/>
      <c r="G66" s="20"/>
      <c r="H66" s="6"/>
      <c r="I66" s="5"/>
      <c r="J66" s="6"/>
      <c r="K66" s="5"/>
    </row>
    <row r="67" spans="1:11" s="13" customFormat="1" ht="12.75">
      <c r="A67" s="12"/>
      <c r="B67" s="4"/>
      <c r="C67" s="3" t="s">
        <v>151</v>
      </c>
      <c r="D67" s="3"/>
      <c r="E67" s="5">
        <v>374</v>
      </c>
      <c r="F67" s="6"/>
      <c r="G67" s="20"/>
      <c r="H67" s="6"/>
      <c r="I67" s="5"/>
      <c r="J67" s="6"/>
      <c r="K67" s="5"/>
    </row>
    <row r="68" spans="1:11" s="13" customFormat="1" ht="12.75">
      <c r="A68" s="12"/>
      <c r="B68" s="4"/>
      <c r="C68" s="3" t="s">
        <v>166</v>
      </c>
      <c r="D68" s="3"/>
      <c r="E68" s="5">
        <v>1500</v>
      </c>
      <c r="F68" s="6"/>
      <c r="G68" s="20"/>
      <c r="H68" s="6"/>
      <c r="I68" s="5"/>
      <c r="J68" s="6"/>
      <c r="K68" s="5"/>
    </row>
    <row r="69" spans="1:11" s="13" customFormat="1" ht="12.75">
      <c r="A69" s="12"/>
      <c r="B69" s="4"/>
      <c r="C69" s="3" t="s">
        <v>151</v>
      </c>
      <c r="D69" s="3"/>
      <c r="E69" s="5">
        <v>29</v>
      </c>
      <c r="F69" s="6"/>
      <c r="G69" s="20"/>
      <c r="H69" s="6"/>
      <c r="I69" s="5"/>
      <c r="J69" s="6"/>
      <c r="K69" s="5"/>
    </row>
    <row r="70" spans="1:11" s="13" customFormat="1" ht="12.75">
      <c r="A70" s="12"/>
      <c r="B70" s="4"/>
      <c r="C70" s="3" t="s">
        <v>168</v>
      </c>
      <c r="D70" s="3"/>
      <c r="E70" s="20">
        <v>531</v>
      </c>
      <c r="F70" s="6"/>
      <c r="G70" s="20"/>
      <c r="H70" s="6"/>
      <c r="I70" s="5"/>
      <c r="J70" s="6"/>
      <c r="K70" s="5"/>
    </row>
    <row r="71" spans="1:11" s="13" customFormat="1" ht="12.75">
      <c r="A71" s="12"/>
      <c r="B71" s="4"/>
      <c r="C71" s="3"/>
      <c r="D71" s="3"/>
      <c r="E71" s="31">
        <f>SUM(E66:E70)</f>
        <v>6211</v>
      </c>
      <c r="F71" s="6"/>
      <c r="G71" s="20"/>
      <c r="H71" s="6"/>
      <c r="I71" s="5"/>
      <c r="J71" s="6"/>
      <c r="K71" s="5"/>
    </row>
    <row r="72" spans="1:11" s="13" customFormat="1" ht="12.75">
      <c r="A72" s="12"/>
      <c r="B72" s="4"/>
      <c r="C72" s="3"/>
      <c r="D72" s="3"/>
      <c r="E72" s="20"/>
      <c r="F72" s="6"/>
      <c r="G72" s="20"/>
      <c r="H72" s="6"/>
      <c r="I72" s="5"/>
      <c r="J72" s="6"/>
      <c r="K72" s="5"/>
    </row>
    <row r="73" spans="1:11" s="13" customFormat="1" ht="12.75">
      <c r="A73" s="12"/>
      <c r="B73" s="4"/>
      <c r="C73" s="3"/>
      <c r="D73" s="3"/>
      <c r="E73" s="20"/>
      <c r="F73" s="6"/>
      <c r="G73" s="20"/>
      <c r="H73" s="6"/>
      <c r="I73" s="5"/>
      <c r="J73" s="6"/>
      <c r="K73" s="5"/>
    </row>
    <row r="74" spans="1:11" s="13" customFormat="1" ht="12.75">
      <c r="A74" s="12"/>
      <c r="B74" s="4"/>
      <c r="C74" s="3" t="s">
        <v>160</v>
      </c>
      <c r="D74" s="3"/>
      <c r="E74" s="20">
        <f>SUM(E63)</f>
        <v>40700</v>
      </c>
      <c r="F74" s="6"/>
      <c r="G74" s="20"/>
      <c r="H74" s="6"/>
      <c r="I74" s="5"/>
      <c r="J74" s="6"/>
      <c r="K74" s="5"/>
    </row>
    <row r="75" spans="1:11" s="13" customFormat="1" ht="12.75">
      <c r="A75" s="12"/>
      <c r="B75" s="4"/>
      <c r="C75" s="3" t="s">
        <v>169</v>
      </c>
      <c r="D75" s="3"/>
      <c r="E75" s="20">
        <f>SUM(E71)</f>
        <v>6211</v>
      </c>
      <c r="F75" s="6"/>
      <c r="G75" s="20"/>
      <c r="H75" s="6"/>
      <c r="I75" s="5"/>
      <c r="J75" s="6"/>
      <c r="K75" s="5"/>
    </row>
    <row r="76" spans="1:11" s="13" customFormat="1" ht="13.5" thickBot="1">
      <c r="A76" s="12"/>
      <c r="B76" s="4"/>
      <c r="C76" s="32" t="s">
        <v>92</v>
      </c>
      <c r="D76" s="3"/>
      <c r="E76" s="33">
        <f>SUM(E74:E75)</f>
        <v>46911</v>
      </c>
      <c r="F76" s="6"/>
      <c r="G76" s="34"/>
      <c r="H76" s="6"/>
      <c r="I76" s="5"/>
      <c r="J76" s="6"/>
      <c r="K76" s="5"/>
    </row>
    <row r="77" spans="1:11" s="13" customFormat="1" ht="13.5" thickTop="1">
      <c r="A77" s="12"/>
      <c r="B77" s="4"/>
      <c r="C77" s="32"/>
      <c r="D77" s="3"/>
      <c r="E77" s="34"/>
      <c r="F77" s="6"/>
      <c r="G77" s="20"/>
      <c r="H77" s="6"/>
      <c r="I77" s="5"/>
      <c r="J77" s="6"/>
      <c r="K77" s="5"/>
    </row>
    <row r="78" spans="1:11" s="13" customFormat="1" ht="12.75">
      <c r="A78" s="12"/>
      <c r="B78" s="37" t="s">
        <v>170</v>
      </c>
      <c r="C78" s="32"/>
      <c r="D78" s="3"/>
      <c r="E78" s="34"/>
      <c r="F78" s="6"/>
      <c r="G78" s="5"/>
      <c r="H78" s="6"/>
      <c r="I78" s="5"/>
      <c r="J78" s="6"/>
      <c r="K78" s="5"/>
    </row>
    <row r="79" spans="1:11" s="13" customFormat="1" ht="12.75">
      <c r="A79" s="12"/>
      <c r="B79" s="4" t="s">
        <v>9</v>
      </c>
      <c r="C79" s="38" t="s">
        <v>180</v>
      </c>
      <c r="D79" s="3"/>
      <c r="E79" s="34"/>
      <c r="F79" s="6"/>
      <c r="G79" s="5"/>
      <c r="H79" s="6"/>
      <c r="I79" s="5"/>
      <c r="J79" s="6"/>
      <c r="K79" s="5"/>
    </row>
    <row r="80" spans="1:11" s="13" customFormat="1" ht="12.75">
      <c r="A80" s="12"/>
      <c r="B80" s="4"/>
      <c r="C80" s="38" t="s">
        <v>171</v>
      </c>
      <c r="D80" s="3"/>
      <c r="E80" s="34"/>
      <c r="F80" s="6"/>
      <c r="G80" s="5"/>
      <c r="H80" s="6"/>
      <c r="I80" s="5"/>
      <c r="J80" s="6"/>
      <c r="K80" s="5"/>
    </row>
    <row r="81" spans="1:11" s="13" customFormat="1" ht="12.75">
      <c r="A81" s="12"/>
      <c r="B81" s="4"/>
      <c r="C81" s="38" t="s">
        <v>172</v>
      </c>
      <c r="D81" s="3"/>
      <c r="E81" s="34"/>
      <c r="F81" s="6"/>
      <c r="G81" s="5"/>
      <c r="H81" s="6"/>
      <c r="I81" s="5"/>
      <c r="J81" s="6"/>
      <c r="K81" s="5"/>
    </row>
    <row r="82" spans="1:11" s="13" customFormat="1" ht="12.75">
      <c r="A82" s="12"/>
      <c r="B82" s="4" t="s">
        <v>10</v>
      </c>
      <c r="C82" s="38" t="s">
        <v>173</v>
      </c>
      <c r="D82" s="3"/>
      <c r="E82" s="34"/>
      <c r="F82" s="6"/>
      <c r="G82" s="5"/>
      <c r="H82" s="6"/>
      <c r="I82" s="5"/>
      <c r="J82" s="6"/>
      <c r="K82" s="5"/>
    </row>
    <row r="83" spans="1:11" s="13" customFormat="1" ht="12.75">
      <c r="A83" s="12"/>
      <c r="B83" s="4"/>
      <c r="C83" s="38" t="s">
        <v>174</v>
      </c>
      <c r="D83" s="3"/>
      <c r="E83" s="34"/>
      <c r="F83" s="6"/>
      <c r="G83" s="5"/>
      <c r="H83" s="6"/>
      <c r="I83" s="5"/>
      <c r="J83" s="6"/>
      <c r="K83" s="5"/>
    </row>
    <row r="84" spans="1:11" s="13" customFormat="1" ht="12.75">
      <c r="A84" s="12"/>
      <c r="B84" s="4"/>
      <c r="C84" s="38"/>
      <c r="D84" s="3"/>
      <c r="E84" s="34"/>
      <c r="F84" s="6"/>
      <c r="G84" s="5"/>
      <c r="H84" s="6"/>
      <c r="I84" s="5"/>
      <c r="J84" s="6"/>
      <c r="K84" s="5"/>
    </row>
    <row r="85" spans="1:11" s="13" customFormat="1" ht="12.75">
      <c r="A85" s="12"/>
      <c r="B85" s="4"/>
      <c r="C85" s="38" t="s">
        <v>181</v>
      </c>
      <c r="D85" s="3"/>
      <c r="E85" s="34"/>
      <c r="F85" s="6"/>
      <c r="G85" s="5"/>
      <c r="H85" s="6"/>
      <c r="I85" s="5"/>
      <c r="J85" s="6"/>
      <c r="K85" s="5"/>
    </row>
    <row r="86" spans="1:11" s="13" customFormat="1" ht="12.75">
      <c r="A86" s="12"/>
      <c r="B86" s="4"/>
      <c r="C86" s="38" t="s">
        <v>182</v>
      </c>
      <c r="D86" s="3"/>
      <c r="E86" s="34"/>
      <c r="F86" s="6"/>
      <c r="G86" s="5"/>
      <c r="H86" s="6"/>
      <c r="I86" s="5"/>
      <c r="J86" s="6"/>
      <c r="K86" s="5"/>
    </row>
    <row r="87" spans="1:11" s="13" customFormat="1" ht="12.75">
      <c r="A87" s="12"/>
      <c r="B87" s="4"/>
      <c r="C87" s="38"/>
      <c r="D87" s="3"/>
      <c r="E87" s="34"/>
      <c r="F87" s="6"/>
      <c r="G87" s="5"/>
      <c r="H87" s="6"/>
      <c r="I87" s="5"/>
      <c r="J87" s="6"/>
      <c r="K87" s="5"/>
    </row>
    <row r="88" spans="1:11" s="13" customFormat="1" ht="12.75">
      <c r="A88" s="12"/>
      <c r="B88" s="4"/>
      <c r="C88" s="38" t="s">
        <v>213</v>
      </c>
      <c r="D88" s="3"/>
      <c r="E88" s="34"/>
      <c r="F88" s="6"/>
      <c r="G88" s="5"/>
      <c r="H88" s="6"/>
      <c r="I88" s="5"/>
      <c r="J88" s="6"/>
      <c r="K88" s="5"/>
    </row>
    <row r="89" spans="1:11" s="13" customFormat="1" ht="12.75">
      <c r="A89" s="12"/>
      <c r="B89" s="4"/>
      <c r="C89" s="38" t="s">
        <v>212</v>
      </c>
      <c r="D89" s="3"/>
      <c r="E89" s="34"/>
      <c r="F89" s="6"/>
      <c r="G89" s="5"/>
      <c r="H89" s="6"/>
      <c r="I89" s="5"/>
      <c r="J89" s="6"/>
      <c r="K89" s="5"/>
    </row>
    <row r="90" spans="1:11" s="13" customFormat="1" ht="12.75">
      <c r="A90" s="12"/>
      <c r="B90" s="4"/>
      <c r="C90" s="38"/>
      <c r="D90" s="3"/>
      <c r="E90" s="34"/>
      <c r="F90" s="6"/>
      <c r="G90" s="5"/>
      <c r="H90" s="6"/>
      <c r="I90" s="5"/>
      <c r="J90" s="6"/>
      <c r="K90" s="5"/>
    </row>
    <row r="91" spans="1:2" ht="12.75">
      <c r="A91" s="12">
        <v>11</v>
      </c>
      <c r="B91" s="16" t="s">
        <v>85</v>
      </c>
    </row>
    <row r="92" ht="12.75">
      <c r="C92" s="3" t="s">
        <v>86</v>
      </c>
    </row>
    <row r="94" spans="1:2" ht="12.75">
      <c r="A94" s="12">
        <v>12</v>
      </c>
      <c r="B94" s="16" t="s">
        <v>69</v>
      </c>
    </row>
    <row r="95" ht="12.75">
      <c r="C95" s="3" t="s">
        <v>70</v>
      </c>
    </row>
    <row r="97" spans="1:2" ht="12.75">
      <c r="A97" s="12">
        <v>13</v>
      </c>
      <c r="B97" s="16" t="s">
        <v>71</v>
      </c>
    </row>
    <row r="98" ht="12.75">
      <c r="C98" s="3" t="s">
        <v>72</v>
      </c>
    </row>
    <row r="99" ht="12.75">
      <c r="C99" s="3" t="s">
        <v>87</v>
      </c>
    </row>
    <row r="100" ht="12.75">
      <c r="C100" s="3" t="s">
        <v>73</v>
      </c>
    </row>
    <row r="101" ht="12.75">
      <c r="C101" s="3" t="s">
        <v>158</v>
      </c>
    </row>
    <row r="103" spans="1:11" s="28" customFormat="1" ht="12.75">
      <c r="A103" s="23"/>
      <c r="B103" s="4" t="s">
        <v>9</v>
      </c>
      <c r="C103" s="3" t="s">
        <v>155</v>
      </c>
      <c r="D103" s="3"/>
      <c r="E103" s="5"/>
      <c r="F103" s="6"/>
      <c r="G103" s="5"/>
      <c r="H103" s="6"/>
      <c r="I103" s="5"/>
      <c r="J103" s="6"/>
      <c r="K103" s="5"/>
    </row>
    <row r="104" spans="1:11" s="28" customFormat="1" ht="12.75">
      <c r="A104" s="23"/>
      <c r="B104" s="4"/>
      <c r="C104" s="3" t="s">
        <v>93</v>
      </c>
      <c r="D104" s="3"/>
      <c r="E104" s="5"/>
      <c r="F104" s="6"/>
      <c r="G104" s="5"/>
      <c r="H104" s="6"/>
      <c r="I104" s="5"/>
      <c r="J104" s="6"/>
      <c r="K104" s="5"/>
    </row>
    <row r="105" spans="1:11" s="28" customFormat="1" ht="12.75">
      <c r="A105" s="23"/>
      <c r="B105" s="4"/>
      <c r="C105" s="3" t="s">
        <v>153</v>
      </c>
      <c r="D105" s="3"/>
      <c r="E105" s="5"/>
      <c r="F105" s="6"/>
      <c r="G105" s="5"/>
      <c r="H105" s="6"/>
      <c r="I105" s="5"/>
      <c r="J105" s="6"/>
      <c r="K105" s="5"/>
    </row>
    <row r="106" spans="1:11" s="28" customFormat="1" ht="12.75">
      <c r="A106" s="23"/>
      <c r="B106" s="4" t="s">
        <v>10</v>
      </c>
      <c r="C106" s="3" t="s">
        <v>148</v>
      </c>
      <c r="D106" s="3"/>
      <c r="E106" s="5"/>
      <c r="F106" s="6"/>
      <c r="G106" s="5"/>
      <c r="H106" s="6"/>
      <c r="I106" s="5"/>
      <c r="J106" s="6"/>
      <c r="K106" s="5"/>
    </row>
    <row r="107" spans="1:11" s="28" customFormat="1" ht="12.75">
      <c r="A107" s="23"/>
      <c r="B107" s="4"/>
      <c r="C107" s="3" t="s">
        <v>156</v>
      </c>
      <c r="D107" s="3"/>
      <c r="E107" s="5"/>
      <c r="F107" s="6"/>
      <c r="G107" s="5"/>
      <c r="H107" s="6"/>
      <c r="I107" s="5"/>
      <c r="J107" s="6"/>
      <c r="K107" s="5"/>
    </row>
    <row r="108" spans="1:11" s="28" customFormat="1" ht="12.75">
      <c r="A108" s="23"/>
      <c r="B108" s="4"/>
      <c r="C108" s="3" t="s">
        <v>198</v>
      </c>
      <c r="D108" s="3"/>
      <c r="E108" s="5"/>
      <c r="F108" s="6"/>
      <c r="G108" s="5"/>
      <c r="H108" s="6"/>
      <c r="I108" s="5"/>
      <c r="J108" s="6"/>
      <c r="K108" s="5"/>
    </row>
    <row r="109" spans="1:11" s="28" customFormat="1" ht="12.75">
      <c r="A109" s="23"/>
      <c r="B109" s="4" t="s">
        <v>12</v>
      </c>
      <c r="C109" s="3" t="s">
        <v>147</v>
      </c>
      <c r="D109" s="3"/>
      <c r="E109" s="5"/>
      <c r="F109" s="6"/>
      <c r="G109" s="5"/>
      <c r="H109" s="6"/>
      <c r="I109" s="5"/>
      <c r="J109" s="6"/>
      <c r="K109" s="5"/>
    </row>
    <row r="110" spans="1:11" s="28" customFormat="1" ht="12.75">
      <c r="A110" s="23"/>
      <c r="B110" s="4"/>
      <c r="C110" s="3" t="s">
        <v>201</v>
      </c>
      <c r="D110" s="3"/>
      <c r="E110" s="5"/>
      <c r="F110" s="6"/>
      <c r="G110" s="5"/>
      <c r="H110" s="6"/>
      <c r="I110" s="5"/>
      <c r="J110" s="6"/>
      <c r="K110" s="5"/>
    </row>
    <row r="111" spans="1:11" s="28" customFormat="1" ht="12.75">
      <c r="A111" s="23"/>
      <c r="B111" s="4"/>
      <c r="C111" s="3" t="s">
        <v>222</v>
      </c>
      <c r="D111" s="3"/>
      <c r="E111" s="5"/>
      <c r="F111" s="6"/>
      <c r="G111" s="5"/>
      <c r="H111" s="6"/>
      <c r="I111" s="5"/>
      <c r="J111" s="6"/>
      <c r="K111" s="5"/>
    </row>
    <row r="112" spans="1:11" s="28" customFormat="1" ht="12.75">
      <c r="A112" s="23"/>
      <c r="B112" s="4" t="s">
        <v>14</v>
      </c>
      <c r="C112" s="3" t="s">
        <v>135</v>
      </c>
      <c r="D112" s="3"/>
      <c r="E112" s="5"/>
      <c r="F112" s="6"/>
      <c r="G112" s="5"/>
      <c r="H112" s="6"/>
      <c r="I112" s="5"/>
      <c r="J112" s="6"/>
      <c r="K112" s="5"/>
    </row>
    <row r="113" spans="1:11" s="28" customFormat="1" ht="12.75">
      <c r="A113" s="23"/>
      <c r="B113" s="4"/>
      <c r="C113" s="3" t="s">
        <v>136</v>
      </c>
      <c r="D113" s="3"/>
      <c r="E113" s="5"/>
      <c r="F113" s="6"/>
      <c r="G113" s="5"/>
      <c r="H113" s="6"/>
      <c r="I113" s="5"/>
      <c r="J113" s="6"/>
      <c r="K113" s="5"/>
    </row>
    <row r="114" spans="1:11" s="28" customFormat="1" ht="12.75">
      <c r="A114" s="23"/>
      <c r="B114" s="4"/>
      <c r="C114" s="3" t="s">
        <v>137</v>
      </c>
      <c r="D114" s="3"/>
      <c r="E114" s="5"/>
      <c r="F114" s="6"/>
      <c r="G114" s="5"/>
      <c r="H114" s="6"/>
      <c r="I114" s="5"/>
      <c r="J114" s="6"/>
      <c r="K114" s="5"/>
    </row>
    <row r="115" spans="1:11" s="28" customFormat="1" ht="12.75">
      <c r="A115" s="23"/>
      <c r="B115" s="4"/>
      <c r="C115" s="3" t="s">
        <v>177</v>
      </c>
      <c r="D115" s="3"/>
      <c r="E115" s="5"/>
      <c r="F115" s="6"/>
      <c r="G115" s="5"/>
      <c r="H115" s="6"/>
      <c r="I115" s="5"/>
      <c r="J115" s="6"/>
      <c r="K115" s="5"/>
    </row>
    <row r="116" spans="1:11" s="28" customFormat="1" ht="12.75">
      <c r="A116" s="23"/>
      <c r="B116" s="4"/>
      <c r="C116" s="3" t="s">
        <v>178</v>
      </c>
      <c r="D116" s="3"/>
      <c r="E116" s="5"/>
      <c r="F116" s="6"/>
      <c r="G116" s="5"/>
      <c r="H116" s="6"/>
      <c r="I116" s="5"/>
      <c r="J116" s="6"/>
      <c r="K116" s="5"/>
    </row>
    <row r="117" spans="1:11" s="28" customFormat="1" ht="12.75">
      <c r="A117" s="23"/>
      <c r="B117" s="4"/>
      <c r="C117" s="3" t="s">
        <v>199</v>
      </c>
      <c r="D117" s="3"/>
      <c r="E117" s="5"/>
      <c r="F117" s="6"/>
      <c r="G117" s="5"/>
      <c r="H117" s="6"/>
      <c r="I117" s="5"/>
      <c r="J117" s="6"/>
      <c r="K117" s="5"/>
    </row>
    <row r="118" spans="1:11" s="28" customFormat="1" ht="12.75">
      <c r="A118" s="23"/>
      <c r="B118" s="4"/>
      <c r="C118" s="3" t="s">
        <v>217</v>
      </c>
      <c r="D118" s="3"/>
      <c r="E118" s="5"/>
      <c r="F118" s="6"/>
      <c r="G118" s="5"/>
      <c r="H118" s="6"/>
      <c r="I118" s="5"/>
      <c r="J118" s="6"/>
      <c r="K118" s="5"/>
    </row>
    <row r="119" spans="1:11" s="28" customFormat="1" ht="12.75">
      <c r="A119" s="23"/>
      <c r="B119" s="4" t="s">
        <v>16</v>
      </c>
      <c r="C119" s="3" t="s">
        <v>183</v>
      </c>
      <c r="D119" s="3"/>
      <c r="E119" s="34"/>
      <c r="F119" s="6"/>
      <c r="G119" s="5"/>
      <c r="H119" s="6"/>
      <c r="I119" s="5"/>
      <c r="J119" s="6"/>
      <c r="K119" s="5"/>
    </row>
    <row r="120" spans="1:11" s="28" customFormat="1" ht="12.75">
      <c r="A120" s="23"/>
      <c r="B120" s="4" t="s">
        <v>154</v>
      </c>
      <c r="C120" s="3" t="s">
        <v>184</v>
      </c>
      <c r="D120" s="3"/>
      <c r="E120" s="34"/>
      <c r="F120" s="6"/>
      <c r="G120" s="5"/>
      <c r="H120" s="6"/>
      <c r="I120" s="5"/>
      <c r="J120" s="6"/>
      <c r="K120" s="5"/>
    </row>
    <row r="121" spans="1:11" s="28" customFormat="1" ht="12.75">
      <c r="A121" s="23"/>
      <c r="B121" s="4"/>
      <c r="C121" s="3" t="s">
        <v>185</v>
      </c>
      <c r="D121" s="3"/>
      <c r="E121" s="34"/>
      <c r="F121" s="6"/>
      <c r="G121" s="5"/>
      <c r="H121" s="6"/>
      <c r="I121" s="5"/>
      <c r="J121" s="6"/>
      <c r="K121" s="5"/>
    </row>
    <row r="122" spans="1:11" s="28" customFormat="1" ht="12.75">
      <c r="A122" s="23"/>
      <c r="B122" s="4"/>
      <c r="C122" s="3" t="s">
        <v>186</v>
      </c>
      <c r="D122" s="3"/>
      <c r="E122" s="34"/>
      <c r="F122" s="6"/>
      <c r="G122" s="5"/>
      <c r="H122" s="6"/>
      <c r="I122" s="5"/>
      <c r="J122" s="6"/>
      <c r="K122" s="5"/>
    </row>
    <row r="123" spans="1:11" s="28" customFormat="1" ht="12.75">
      <c r="A123" s="23"/>
      <c r="B123" s="4"/>
      <c r="C123" s="3" t="s">
        <v>187</v>
      </c>
      <c r="D123" s="3"/>
      <c r="E123" s="34"/>
      <c r="F123" s="6"/>
      <c r="G123" s="5"/>
      <c r="H123" s="6"/>
      <c r="I123" s="5"/>
      <c r="J123" s="6"/>
      <c r="K123" s="5"/>
    </row>
    <row r="124" spans="1:11" s="28" customFormat="1" ht="12.75">
      <c r="A124" s="23"/>
      <c r="B124" s="4"/>
      <c r="C124" s="3" t="s">
        <v>188</v>
      </c>
      <c r="D124" s="3"/>
      <c r="E124" s="34"/>
      <c r="F124" s="6"/>
      <c r="G124" s="5"/>
      <c r="H124" s="6"/>
      <c r="I124" s="5"/>
      <c r="J124" s="6"/>
      <c r="K124" s="5"/>
    </row>
    <row r="125" spans="1:11" s="28" customFormat="1" ht="12.75">
      <c r="A125" s="23"/>
      <c r="B125" s="4"/>
      <c r="C125" s="3" t="s">
        <v>189</v>
      </c>
      <c r="D125" s="3"/>
      <c r="E125" s="34"/>
      <c r="F125" s="6"/>
      <c r="G125" s="5"/>
      <c r="H125" s="6"/>
      <c r="I125" s="5"/>
      <c r="J125" s="6"/>
      <c r="K125" s="5"/>
    </row>
    <row r="126" spans="1:11" s="13" customFormat="1" ht="12.75">
      <c r="A126" s="12"/>
      <c r="B126" s="4"/>
      <c r="C126" s="3"/>
      <c r="D126" s="3"/>
      <c r="E126" s="34"/>
      <c r="F126" s="6"/>
      <c r="G126" s="5"/>
      <c r="H126" s="6"/>
      <c r="I126" s="5"/>
      <c r="J126" s="6"/>
      <c r="K126" s="5"/>
    </row>
    <row r="127" spans="1:5" ht="12.75">
      <c r="A127" s="12">
        <v>14</v>
      </c>
      <c r="B127" s="16" t="s">
        <v>74</v>
      </c>
      <c r="E127" s="34"/>
    </row>
    <row r="128" ht="12.75">
      <c r="C128" s="3" t="s">
        <v>75</v>
      </c>
    </row>
    <row r="130" spans="1:2" ht="12.75">
      <c r="A130" s="12">
        <v>15</v>
      </c>
      <c r="B130" s="16" t="s">
        <v>76</v>
      </c>
    </row>
    <row r="131" spans="1:11" s="28" customFormat="1" ht="12.75">
      <c r="A131" s="23"/>
      <c r="B131" s="24"/>
      <c r="C131" s="3" t="s">
        <v>200</v>
      </c>
      <c r="D131" s="3"/>
      <c r="E131" s="5"/>
      <c r="F131" s="6"/>
      <c r="G131" s="5"/>
      <c r="H131" s="6"/>
      <c r="I131" s="5"/>
      <c r="J131" s="26"/>
      <c r="K131" s="27"/>
    </row>
    <row r="132" spans="1:11" s="28" customFormat="1" ht="12.75">
      <c r="A132" s="23"/>
      <c r="B132" s="24"/>
      <c r="C132" s="3" t="s">
        <v>179</v>
      </c>
      <c r="D132" s="3"/>
      <c r="E132" s="5"/>
      <c r="F132" s="6"/>
      <c r="G132" s="5"/>
      <c r="H132" s="6"/>
      <c r="I132" s="5"/>
      <c r="J132" s="26"/>
      <c r="K132" s="27"/>
    </row>
    <row r="133" spans="1:11" s="28" customFormat="1" ht="12.75">
      <c r="A133" s="23"/>
      <c r="B133" s="24"/>
      <c r="C133" s="3" t="s">
        <v>214</v>
      </c>
      <c r="D133" s="3"/>
      <c r="E133" s="5"/>
      <c r="F133" s="6"/>
      <c r="G133" s="5"/>
      <c r="H133" s="6"/>
      <c r="I133" s="5"/>
      <c r="J133" s="26"/>
      <c r="K133" s="27"/>
    </row>
    <row r="134" spans="1:11" s="28" customFormat="1" ht="12.75">
      <c r="A134" s="23"/>
      <c r="B134" s="24"/>
      <c r="C134" s="25"/>
      <c r="D134" s="25"/>
      <c r="E134" s="27"/>
      <c r="F134" s="26"/>
      <c r="G134" s="27"/>
      <c r="H134" s="26"/>
      <c r="I134" s="27"/>
      <c r="J134" s="26"/>
      <c r="K134" s="27"/>
    </row>
    <row r="135" spans="1:2" ht="12.75">
      <c r="A135" s="12">
        <v>16</v>
      </c>
      <c r="B135" s="16" t="s">
        <v>77</v>
      </c>
    </row>
    <row r="136" spans="1:11" s="28" customFormat="1" ht="12.75">
      <c r="A136" s="23"/>
      <c r="B136" s="24"/>
      <c r="C136" s="3" t="s">
        <v>223</v>
      </c>
      <c r="D136" s="3"/>
      <c r="E136" s="5"/>
      <c r="F136" s="6"/>
      <c r="G136" s="5"/>
      <c r="H136" s="6"/>
      <c r="I136" s="5"/>
      <c r="J136" s="6"/>
      <c r="K136" s="27"/>
    </row>
    <row r="137" spans="1:11" s="28" customFormat="1" ht="12.75">
      <c r="A137" s="23"/>
      <c r="B137" s="24"/>
      <c r="C137" s="3" t="s">
        <v>215</v>
      </c>
      <c r="D137" s="3"/>
      <c r="E137" s="5"/>
      <c r="F137" s="6"/>
      <c r="G137" s="5"/>
      <c r="H137" s="6"/>
      <c r="I137" s="5"/>
      <c r="J137" s="6"/>
      <c r="K137" s="27"/>
    </row>
    <row r="138" spans="1:11" s="28" customFormat="1" ht="12.75">
      <c r="A138" s="23"/>
      <c r="B138" s="24"/>
      <c r="C138" s="3" t="s">
        <v>224</v>
      </c>
      <c r="D138" s="3"/>
      <c r="E138" s="5"/>
      <c r="F138" s="6"/>
      <c r="G138" s="5"/>
      <c r="H138" s="6"/>
      <c r="I138" s="5"/>
      <c r="J138" s="6"/>
      <c r="K138" s="27"/>
    </row>
    <row r="139" spans="1:11" s="28" customFormat="1" ht="12.75">
      <c r="A139" s="23"/>
      <c r="B139" s="24"/>
      <c r="C139" s="3" t="s">
        <v>225</v>
      </c>
      <c r="D139" s="3"/>
      <c r="E139" s="5"/>
      <c r="F139" s="6"/>
      <c r="G139" s="5"/>
      <c r="H139" s="6"/>
      <c r="I139" s="5"/>
      <c r="J139" s="6"/>
      <c r="K139" s="27"/>
    </row>
    <row r="141" spans="1:2" ht="12.75">
      <c r="A141" s="12">
        <v>17</v>
      </c>
      <c r="B141" s="16" t="s">
        <v>144</v>
      </c>
    </row>
    <row r="142" ht="12.75">
      <c r="C142" s="3" t="s">
        <v>226</v>
      </c>
    </row>
    <row r="144" spans="1:2" ht="12.75">
      <c r="A144" s="12">
        <v>18</v>
      </c>
      <c r="B144" s="16" t="s">
        <v>63</v>
      </c>
    </row>
    <row r="145" ht="12.75">
      <c r="C145" s="3" t="s">
        <v>64</v>
      </c>
    </row>
    <row r="147" spans="1:2" ht="12.75">
      <c r="A147" s="12">
        <v>19</v>
      </c>
      <c r="B147" s="16" t="s">
        <v>78</v>
      </c>
    </row>
    <row r="148" spans="1:11" s="28" customFormat="1" ht="12.75">
      <c r="A148" s="23"/>
      <c r="B148" s="24"/>
      <c r="C148" s="3" t="s">
        <v>149</v>
      </c>
      <c r="D148" s="3"/>
      <c r="E148" s="5"/>
      <c r="F148" s="6"/>
      <c r="G148" s="5"/>
      <c r="H148" s="6"/>
      <c r="I148" s="5"/>
      <c r="J148" s="26"/>
      <c r="K148" s="27"/>
    </row>
    <row r="149" spans="1:11" s="28" customFormat="1" ht="12.75">
      <c r="A149" s="23"/>
      <c r="B149" s="24"/>
      <c r="C149" s="3" t="s">
        <v>216</v>
      </c>
      <c r="D149" s="3"/>
      <c r="E149" s="5"/>
      <c r="F149" s="6"/>
      <c r="G149" s="5"/>
      <c r="H149" s="6"/>
      <c r="I149" s="5"/>
      <c r="J149" s="26"/>
      <c r="K149" s="27"/>
    </row>
    <row r="150" spans="1:11" s="28" customFormat="1" ht="12.75">
      <c r="A150" s="23"/>
      <c r="B150" s="24"/>
      <c r="C150" s="3" t="s">
        <v>218</v>
      </c>
      <c r="D150" s="3"/>
      <c r="E150" s="5"/>
      <c r="F150" s="6"/>
      <c r="G150" s="5"/>
      <c r="H150" s="6"/>
      <c r="I150" s="5"/>
      <c r="J150" s="26"/>
      <c r="K150" s="27"/>
    </row>
    <row r="152" spans="1:2" ht="12.75">
      <c r="A152" s="12">
        <v>20</v>
      </c>
      <c r="B152" s="16" t="s">
        <v>79</v>
      </c>
    </row>
    <row r="153" spans="2:3" ht="12.75">
      <c r="B153" s="4" t="s">
        <v>9</v>
      </c>
      <c r="C153" s="3" t="s">
        <v>80</v>
      </c>
    </row>
    <row r="154" ht="12.75">
      <c r="C154" s="3" t="s">
        <v>81</v>
      </c>
    </row>
    <row r="156" spans="2:3" ht="12.75">
      <c r="B156" s="4" t="s">
        <v>10</v>
      </c>
      <c r="C156" s="3" t="s">
        <v>88</v>
      </c>
    </row>
    <row r="157" ht="12.75">
      <c r="C157" s="3" t="s">
        <v>81</v>
      </c>
    </row>
    <row r="159" spans="1:2" ht="12.75">
      <c r="A159" s="12">
        <v>21</v>
      </c>
      <c r="B159" s="16" t="s">
        <v>82</v>
      </c>
    </row>
    <row r="160" ht="12.75">
      <c r="C160" s="3" t="s">
        <v>83</v>
      </c>
    </row>
  </sheetData>
  <printOptions/>
  <pageMargins left="0.75" right="0.75" top="1.16" bottom="0.88" header="0.5" footer="0.5"/>
  <pageSetup horizontalDpi="300" verticalDpi="300" orientation="portrait" scale="80" r:id="rId1"/>
  <headerFooter alignWithMargins="0">
    <oddHeader>&amp;C&amp;"Times New Roman,Bold"&amp;12UNITED CHEMICAL INDUSTRIES BERHAD
(Incorporated in Malaysia)
5990-P&amp;R&amp;"Times New Roman,Italic"&amp;8Printed On : &amp;D
&amp;T</oddHeader>
    <oddFooter>&amp;L&amp;"Times New Roman,Italic"&amp;8File Saved : &amp;F  (&amp;A)&amp;R&amp;"Times New Roman,Italic"&amp;8Page &amp;P of &amp;N</oddFooter>
  </headerFooter>
  <rowBreaks count="2" manualBreakCount="2">
    <brk id="48" max="255" man="1"/>
    <brk id="1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Total Corporate Compliance</cp:lastModifiedBy>
  <cp:lastPrinted>2002-08-30T09:14:54Z</cp:lastPrinted>
  <dcterms:created xsi:type="dcterms:W3CDTF">2001-04-19T05:44:40Z</dcterms:created>
  <dcterms:modified xsi:type="dcterms:W3CDTF">2002-08-30T09:15:51Z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